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LEJO\Documents\INSTITUTO 2024\AUDITORIA CONTROL INTERNO\6. IDENTIFICACION DE PELIGROS , EVALUACION Y VALORACION DE RIESGOS\"/>
    </mc:Choice>
  </mc:AlternateContent>
  <xr:revisionPtr revIDLastSave="0" documentId="13_ncr:1_{8B54E245-DB70-4B71-8B9F-1BC468AF47D2}" xr6:coauthVersionLast="47" xr6:coauthVersionMax="47" xr10:uidLastSave="{00000000-0000-0000-0000-000000000000}"/>
  <bookViews>
    <workbookView xWindow="-120" yWindow="-120" windowWidth="20730" windowHeight="11160" tabRatio="909" firstSheet="6" activeTab="6" xr2:uid="{00000000-000D-0000-FFFF-FFFF00000000}"/>
  </bookViews>
  <sheets>
    <sheet name="CARGOS" sheetId="7" r:id="rId1"/>
    <sheet name="DIRECTOR IMCTT" sheetId="1" r:id="rId2"/>
    <sheet name="SUBDIRECTORES" sheetId="16" r:id="rId3"/>
    <sheet name=" ADMINISTRATIVOS" sheetId="6" r:id="rId4"/>
    <sheet name="ALMACENISTA" sheetId="3" r:id="rId5"/>
    <sheet name="PROCESO DE CERAMICA" sheetId="19" r:id="rId6"/>
    <sheet name="RECEPCIONISTAS" sheetId="8" r:id="rId7"/>
    <sheet name="SERVICIOS GENERALES" sheetId="11" r:id="rId8"/>
    <sheet name="PRENSA Y COMUNICACIONES" sheetId="13" r:id="rId9"/>
    <sheet name="DOCENTES" sheetId="4" r:id="rId10"/>
    <sheet name="CONDUCTOR" sheetId="17" r:id="rId11"/>
    <sheet name="MANTENIMIENTO" sheetId="18" r:id="rId12"/>
  </sheets>
  <definedNames>
    <definedName name="_xlnm._FilterDatabase" localSheetId="3" hidden="1">' ADMINISTRATIVOS'!$A$9:$AB$9</definedName>
    <definedName name="_xlnm._FilterDatabase" localSheetId="4" hidden="1">ALMACENISTA!$A$10:$AB$10</definedName>
    <definedName name="_xlnm._FilterDatabase" localSheetId="1" hidden="1">'DIRECTOR IMCTT'!$A$9:$AB$9</definedName>
    <definedName name="_xlnm._FilterDatabase" localSheetId="9" hidden="1">DOCENTES!$A$9:$AB$9</definedName>
    <definedName name="_xlnm._FilterDatabase" localSheetId="8" hidden="1">'PRENSA Y COMUNICACIONES'!$A$9:$AB$9</definedName>
    <definedName name="_xlnm._FilterDatabase" localSheetId="6" hidden="1">RECEPCIONISTAS!$A$9:$AB$9</definedName>
    <definedName name="_xlnm._FilterDatabase" localSheetId="2" hidden="1">SUBDIRECTORES!$A$9:$AB$9</definedName>
    <definedName name="ACEPTABILIDAD" localSheetId="3">' ADMINISTRATIVOS'!$AI$11:$AJ$19</definedName>
    <definedName name="ACEPTABILIDAD" localSheetId="4">ALMACENISTA!#REF!</definedName>
    <definedName name="ACEPTABILIDAD" localSheetId="1">'DIRECTOR IMCTT'!#REF!</definedName>
    <definedName name="ACEPTABILIDAD" localSheetId="9">DOCENTES!#REF!</definedName>
    <definedName name="ACEPTABILIDAD" localSheetId="8">'PRENSA Y COMUNICACIONES'!#REF!</definedName>
    <definedName name="ACEPTABILIDAD" localSheetId="6">RECEPCIONISTAS!$AD$12:$AE$21</definedName>
    <definedName name="ACEPTABILIDAD" localSheetId="2">SUBDIRECTORES!#REF!</definedName>
    <definedName name="ACEPTABILIDAD">#REF!</definedName>
    <definedName name="_xlnm.Print_Area" localSheetId="3">' ADMINISTRATIVOS'!$A$6:$AB$9</definedName>
    <definedName name="_xlnm.Print_Area" localSheetId="4">ALMACENISTA!$A$6:$AB$10</definedName>
    <definedName name="_xlnm.Print_Area" localSheetId="0">CARGOS!$B$1:$F$20</definedName>
    <definedName name="_xlnm.Print_Area" localSheetId="1">'DIRECTOR IMCTT'!$A$6:$AB$9</definedName>
    <definedName name="_xlnm.Print_Area" localSheetId="9">DOCENTES!$A$6:$AB$9</definedName>
    <definedName name="_xlnm.Print_Area" localSheetId="8">'PRENSA Y COMUNICACIONES'!$A$5:$AB$9</definedName>
    <definedName name="_xlnm.Print_Area" localSheetId="6">RECEPCIONISTAS!$A$6:$AB$9</definedName>
    <definedName name="_xlnm.Print_Area" localSheetId="2">SUBDIRECTORES!$A$6:$AB$9</definedName>
    <definedName name="NIVEL" localSheetId="3">' ADMINISTRATIVOS'!$AG$11:$AI$19</definedName>
    <definedName name="NIVEL" localSheetId="4">ALMACENISTA!#REF!</definedName>
    <definedName name="NIVEL" localSheetId="1">'DIRECTOR IMCTT'!#REF!</definedName>
    <definedName name="NIVEL" localSheetId="9">DOCENTES!#REF!</definedName>
    <definedName name="NIVEL" localSheetId="8">'PRENSA Y COMUNICACIONES'!#REF!</definedName>
    <definedName name="NIVEL" localSheetId="6">RECEPCIONISTAS!$AC$12:$AD$21</definedName>
    <definedName name="NIVEL" localSheetId="2">SUBDIRECTORES!#REF!</definedName>
    <definedName name="NIVEL">#REF!</definedName>
    <definedName name="VALORACION" localSheetId="3">' ADMINISTRATIVOS'!$AD$11:$AF$19</definedName>
    <definedName name="VALORACION" localSheetId="4">ALMACENISTA!#REF!</definedName>
    <definedName name="VALORACION" localSheetId="1">'DIRECTOR IMCTT'!#REF!</definedName>
    <definedName name="VALORACION" localSheetId="9">DOCENTES!#REF!</definedName>
    <definedName name="VALORACION" localSheetId="8">'PRENSA Y COMUNICACIONES'!#REF!</definedName>
    <definedName name="VALORACION" localSheetId="6">RECEPCIONISTAS!#REF!</definedName>
    <definedName name="VALORACION" localSheetId="2">SUBDIRECTORES!#REF!</definedName>
    <definedName name="VALOR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9" l="1"/>
  <c r="Q16" i="19"/>
  <c r="R16" i="19" s="1"/>
  <c r="S16" i="19" s="1"/>
  <c r="S13" i="19"/>
  <c r="Q13" i="19"/>
  <c r="O13" i="19"/>
  <c r="R18" i="17"/>
  <c r="S18" i="17" s="1"/>
  <c r="Q18" i="17"/>
  <c r="O18" i="17"/>
  <c r="Q13" i="4"/>
  <c r="O13" i="4"/>
  <c r="R12" i="19"/>
  <c r="S12" i="19" s="1"/>
  <c r="Q12" i="19"/>
  <c r="O12" i="19"/>
  <c r="R12" i="13"/>
  <c r="S12" i="13" s="1"/>
  <c r="Q12" i="13"/>
  <c r="O12" i="13"/>
  <c r="Q14" i="8"/>
  <c r="R14" i="8" s="1"/>
  <c r="S14" i="8" s="1"/>
  <c r="O14" i="8"/>
  <c r="Q14" i="6"/>
  <c r="R14" i="6" s="1"/>
  <c r="S14" i="6" s="1"/>
  <c r="O14" i="6"/>
  <c r="O13" i="1"/>
  <c r="O13" i="16"/>
  <c r="R13" i="6"/>
  <c r="S13" i="6" s="1"/>
  <c r="Q13" i="6"/>
  <c r="O13" i="6"/>
  <c r="N15" i="6"/>
  <c r="O15" i="6" s="1"/>
  <c r="Q13" i="16"/>
  <c r="R13" i="16" s="1"/>
  <c r="S13" i="16" s="1"/>
  <c r="N20" i="4"/>
  <c r="Q20" i="4" s="1"/>
  <c r="R20" i="4" s="1"/>
  <c r="S20" i="4" s="1"/>
  <c r="O20" i="13"/>
  <c r="N20" i="13"/>
  <c r="Q20" i="13" s="1"/>
  <c r="R20" i="13" s="1"/>
  <c r="S20" i="13" s="1"/>
  <c r="N19" i="8"/>
  <c r="Q19" i="8" s="1"/>
  <c r="R19" i="8" s="1"/>
  <c r="S19" i="8" s="1"/>
  <c r="O22" i="19"/>
  <c r="N22" i="19"/>
  <c r="Q22" i="19" s="1"/>
  <c r="R22" i="19" s="1"/>
  <c r="S22" i="19" s="1"/>
  <c r="N19" i="3"/>
  <c r="Q19" i="3" s="1"/>
  <c r="R19" i="3" s="1"/>
  <c r="S19" i="3" s="1"/>
  <c r="O20" i="6"/>
  <c r="N20" i="6"/>
  <c r="Q20" i="6" s="1"/>
  <c r="R20" i="6" s="1"/>
  <c r="S20" i="6" s="1"/>
  <c r="N19" i="16"/>
  <c r="Q19" i="16" s="1"/>
  <c r="R19" i="16" s="1"/>
  <c r="S19" i="16" s="1"/>
  <c r="N20" i="16"/>
  <c r="Q20" i="16" s="1"/>
  <c r="R20" i="16" s="1"/>
  <c r="S20" i="16" s="1"/>
  <c r="N18" i="1"/>
  <c r="Q18" i="1" s="1"/>
  <c r="R18" i="1" s="1"/>
  <c r="S18" i="1" s="1"/>
  <c r="Q13" i="1"/>
  <c r="R13" i="1" s="1"/>
  <c r="S13" i="1" s="1"/>
  <c r="N24" i="19"/>
  <c r="Q24" i="19" s="1"/>
  <c r="R24" i="19" s="1"/>
  <c r="N23" i="19"/>
  <c r="O23" i="19" s="1"/>
  <c r="N21" i="19"/>
  <c r="Q21" i="19" s="1"/>
  <c r="R21" i="19" s="1"/>
  <c r="N20" i="19"/>
  <c r="O20" i="19" s="1"/>
  <c r="N19" i="19"/>
  <c r="Q19" i="19" s="1"/>
  <c r="R19" i="19" s="1"/>
  <c r="N18" i="19"/>
  <c r="O18" i="19" s="1"/>
  <c r="N17" i="19"/>
  <c r="Q17" i="19" s="1"/>
  <c r="R17" i="19" s="1"/>
  <c r="S17" i="19" s="1"/>
  <c r="N15" i="19"/>
  <c r="O15" i="19" s="1"/>
  <c r="N14" i="19"/>
  <c r="Q14" i="19" s="1"/>
  <c r="R14" i="19" s="1"/>
  <c r="N11" i="19"/>
  <c r="O11" i="19" s="1"/>
  <c r="U10" i="19"/>
  <c r="U11" i="19" s="1"/>
  <c r="U14" i="19" s="1"/>
  <c r="N10" i="19"/>
  <c r="Q10" i="19" s="1"/>
  <c r="R10" i="19" s="1"/>
  <c r="N9" i="19"/>
  <c r="Q9" i="19" s="1"/>
  <c r="R9" i="19" s="1"/>
  <c r="N21" i="11"/>
  <c r="O21" i="11" s="1"/>
  <c r="O13" i="18"/>
  <c r="O14" i="18"/>
  <c r="O17" i="18"/>
  <c r="O18" i="18"/>
  <c r="O22" i="18"/>
  <c r="Q18" i="18"/>
  <c r="S18" i="18"/>
  <c r="N10" i="8"/>
  <c r="Q10" i="8" s="1"/>
  <c r="R10" i="8" s="1"/>
  <c r="S10" i="8" s="1"/>
  <c r="O18" i="11"/>
  <c r="Q18" i="11"/>
  <c r="R18" i="11" s="1"/>
  <c r="S18" i="11" s="1"/>
  <c r="N22" i="18"/>
  <c r="Q22" i="18" s="1"/>
  <c r="R22" i="18" s="1"/>
  <c r="S22" i="18" s="1"/>
  <c r="N21" i="18"/>
  <c r="O21" i="18" s="1"/>
  <c r="N20" i="18"/>
  <c r="Q20" i="18" s="1"/>
  <c r="R20" i="18" s="1"/>
  <c r="S20" i="18" s="1"/>
  <c r="N19" i="18"/>
  <c r="O19" i="18" s="1"/>
  <c r="N17" i="18"/>
  <c r="Q17" i="18" s="1"/>
  <c r="R17" i="18" s="1"/>
  <c r="S17" i="18" s="1"/>
  <c r="N16" i="18"/>
  <c r="O16" i="18" s="1"/>
  <c r="N15" i="18"/>
  <c r="Q15" i="18" s="1"/>
  <c r="R15" i="18" s="1"/>
  <c r="S15" i="18" s="1"/>
  <c r="N14" i="18"/>
  <c r="N13" i="18"/>
  <c r="Q13" i="18" s="1"/>
  <c r="R13" i="18" s="1"/>
  <c r="S13" i="18" s="1"/>
  <c r="N12" i="18"/>
  <c r="O12" i="18" s="1"/>
  <c r="N11" i="18"/>
  <c r="Q11" i="18" s="1"/>
  <c r="R11" i="18" s="1"/>
  <c r="S11" i="18" s="1"/>
  <c r="Q10" i="18"/>
  <c r="R10" i="18" s="1"/>
  <c r="S10" i="18" s="1"/>
  <c r="O10" i="18"/>
  <c r="N9" i="18"/>
  <c r="O9" i="18" s="1"/>
  <c r="N8" i="18"/>
  <c r="Q8" i="18" s="1"/>
  <c r="R8" i="18" s="1"/>
  <c r="S8" i="18" s="1"/>
  <c r="N7" i="18"/>
  <c r="O7" i="18" s="1"/>
  <c r="N22" i="17"/>
  <c r="Q22" i="17" s="1"/>
  <c r="R22" i="17" s="1"/>
  <c r="S22" i="17" s="1"/>
  <c r="N21" i="17"/>
  <c r="O21" i="17" s="1"/>
  <c r="O20" i="17"/>
  <c r="N20" i="17"/>
  <c r="Q20" i="17" s="1"/>
  <c r="R20" i="17" s="1"/>
  <c r="S20" i="17" s="1"/>
  <c r="N19" i="17"/>
  <c r="O19" i="17" s="1"/>
  <c r="N17" i="17"/>
  <c r="Q17" i="17" s="1"/>
  <c r="R17" i="17" s="1"/>
  <c r="S17" i="17" s="1"/>
  <c r="N16" i="17"/>
  <c r="O16" i="17" s="1"/>
  <c r="N15" i="17"/>
  <c r="Q15" i="17" s="1"/>
  <c r="R15" i="17" s="1"/>
  <c r="S15" i="17" s="1"/>
  <c r="N14" i="17"/>
  <c r="O14" i="17" s="1"/>
  <c r="N13" i="17"/>
  <c r="Q13" i="17" s="1"/>
  <c r="R13" i="17" s="1"/>
  <c r="S13" i="17" s="1"/>
  <c r="N12" i="17"/>
  <c r="O12" i="17" s="1"/>
  <c r="O11" i="17"/>
  <c r="N11" i="17"/>
  <c r="Q11" i="17" s="1"/>
  <c r="R11" i="17" s="1"/>
  <c r="S11" i="17" s="1"/>
  <c r="Q10" i="17"/>
  <c r="R10" i="17" s="1"/>
  <c r="S10" i="17" s="1"/>
  <c r="O10" i="17"/>
  <c r="N9" i="17"/>
  <c r="O9" i="17" s="1"/>
  <c r="N8" i="17"/>
  <c r="Q8" i="17" s="1"/>
  <c r="R8" i="17" s="1"/>
  <c r="S8" i="17" s="1"/>
  <c r="N7" i="17"/>
  <c r="O7" i="17" s="1"/>
  <c r="D20" i="7"/>
  <c r="E19" i="7" s="1"/>
  <c r="E18" i="7" l="1"/>
  <c r="O15" i="17"/>
  <c r="O20" i="16"/>
  <c r="O8" i="17"/>
  <c r="O13" i="17"/>
  <c r="O22" i="17"/>
  <c r="O20" i="18"/>
  <c r="S13" i="4"/>
  <c r="R13" i="4"/>
  <c r="O15" i="18"/>
  <c r="O18" i="1"/>
  <c r="O19" i="16"/>
  <c r="O19" i="3"/>
  <c r="O19" i="8"/>
  <c r="O17" i="17"/>
  <c r="Q15" i="6"/>
  <c r="R15" i="6" s="1"/>
  <c r="T15" i="6" s="1"/>
  <c r="V15" i="6" s="1"/>
  <c r="O17" i="19"/>
  <c r="O20" i="4"/>
  <c r="O9" i="19"/>
  <c r="O10" i="19"/>
  <c r="O21" i="19"/>
  <c r="O14" i="19"/>
  <c r="O19" i="19"/>
  <c r="O24" i="19"/>
  <c r="S19" i="19"/>
  <c r="T19" i="19"/>
  <c r="S24" i="19"/>
  <c r="T24" i="19"/>
  <c r="S14" i="19"/>
  <c r="T14" i="19"/>
  <c r="V14" i="19" s="1"/>
  <c r="S9" i="19"/>
  <c r="T9" i="19"/>
  <c r="S10" i="19"/>
  <c r="T10" i="19"/>
  <c r="U17" i="19"/>
  <c r="U18" i="19" s="1"/>
  <c r="U19" i="19" s="1"/>
  <c r="U20" i="19" s="1"/>
  <c r="U21" i="19" s="1"/>
  <c r="U23" i="19" s="1"/>
  <c r="U24" i="19" s="1"/>
  <c r="U15" i="19"/>
  <c r="T17" i="19"/>
  <c r="S21" i="19"/>
  <c r="T21" i="19"/>
  <c r="Q11" i="19"/>
  <c r="R11" i="19" s="1"/>
  <c r="Q15" i="19"/>
  <c r="R15" i="19" s="1"/>
  <c r="Q18" i="19"/>
  <c r="R18" i="19" s="1"/>
  <c r="Q20" i="19"/>
  <c r="R20" i="19" s="1"/>
  <c r="Q23" i="19"/>
  <c r="R23" i="19" s="1"/>
  <c r="Q21" i="11"/>
  <c r="R21" i="11" s="1"/>
  <c r="O11" i="18"/>
  <c r="Q12" i="18"/>
  <c r="R12" i="18" s="1"/>
  <c r="S12" i="18" s="1"/>
  <c r="O8" i="18"/>
  <c r="Q21" i="18"/>
  <c r="R21" i="18" s="1"/>
  <c r="S21" i="18" s="1"/>
  <c r="O10" i="8"/>
  <c r="Q7" i="18"/>
  <c r="R7" i="18" s="1"/>
  <c r="S7" i="18" s="1"/>
  <c r="Q9" i="18"/>
  <c r="R9" i="18" s="1"/>
  <c r="S9" i="18" s="1"/>
  <c r="Q14" i="18"/>
  <c r="R14" i="18" s="1"/>
  <c r="S14" i="18" s="1"/>
  <c r="Q16" i="18"/>
  <c r="R16" i="18" s="1"/>
  <c r="S16" i="18" s="1"/>
  <c r="Q19" i="18"/>
  <c r="R19" i="18" s="1"/>
  <c r="S19" i="18" s="1"/>
  <c r="Q7" i="17"/>
  <c r="R7" i="17" s="1"/>
  <c r="S7" i="17" s="1"/>
  <c r="Q9" i="17"/>
  <c r="R9" i="17" s="1"/>
  <c r="S9" i="17" s="1"/>
  <c r="Q12" i="17"/>
  <c r="R12" i="17" s="1"/>
  <c r="S12" i="17" s="1"/>
  <c r="Q14" i="17"/>
  <c r="R14" i="17" s="1"/>
  <c r="S14" i="17" s="1"/>
  <c r="Q16" i="17"/>
  <c r="R16" i="17" s="1"/>
  <c r="S16" i="17" s="1"/>
  <c r="Q19" i="17"/>
  <c r="R19" i="17" s="1"/>
  <c r="S19" i="17" s="1"/>
  <c r="Q21" i="17"/>
  <c r="R21" i="17" s="1"/>
  <c r="S21" i="17" s="1"/>
  <c r="U10" i="16"/>
  <c r="U11" i="16" s="1"/>
  <c r="U14" i="16" s="1"/>
  <c r="U15" i="16" s="1"/>
  <c r="U16" i="16" s="1"/>
  <c r="U17" i="16" s="1"/>
  <c r="U18" i="16" s="1"/>
  <c r="U21" i="16" s="1"/>
  <c r="U22" i="16" s="1"/>
  <c r="N22" i="16"/>
  <c r="Q22" i="16" s="1"/>
  <c r="R22" i="16" s="1"/>
  <c r="S22" i="16" s="1"/>
  <c r="N21" i="16"/>
  <c r="O21" i="16" s="1"/>
  <c r="Q21" i="16"/>
  <c r="R21" i="16" s="1"/>
  <c r="N18" i="16"/>
  <c r="Q18" i="16" s="1"/>
  <c r="R18" i="16" s="1"/>
  <c r="S18" i="16" s="1"/>
  <c r="N17" i="16"/>
  <c r="Q17" i="16" s="1"/>
  <c r="R17" i="16" s="1"/>
  <c r="N16" i="16"/>
  <c r="Q16" i="16" s="1"/>
  <c r="R16" i="16" s="1"/>
  <c r="S16" i="16" s="1"/>
  <c r="N15" i="16"/>
  <c r="Q15" i="16" s="1"/>
  <c r="R15" i="16" s="1"/>
  <c r="N14" i="16"/>
  <c r="O14" i="16" s="1"/>
  <c r="U12" i="16"/>
  <c r="N12" i="16"/>
  <c r="Q12" i="16" s="1"/>
  <c r="N11" i="16"/>
  <c r="Q11" i="16" s="1"/>
  <c r="R11" i="16" s="1"/>
  <c r="N10" i="16"/>
  <c r="Q10" i="16" s="1"/>
  <c r="R10" i="16" s="1"/>
  <c r="S10" i="16" s="1"/>
  <c r="N9" i="16"/>
  <c r="Q9" i="16" s="1"/>
  <c r="R9" i="16" s="1"/>
  <c r="U10" i="4"/>
  <c r="U11" i="4" s="1"/>
  <c r="U12" i="4" s="1"/>
  <c r="U14" i="4" s="1"/>
  <c r="N14" i="4"/>
  <c r="Q14" i="4" s="1"/>
  <c r="R14" i="4" s="1"/>
  <c r="U10" i="13"/>
  <c r="U11" i="13"/>
  <c r="U13" i="13" s="1"/>
  <c r="N14" i="13"/>
  <c r="O14" i="13" s="1"/>
  <c r="Q14" i="13"/>
  <c r="R14" i="13" s="1"/>
  <c r="N17" i="11"/>
  <c r="Q17" i="11" s="1"/>
  <c r="R17" i="11" s="1"/>
  <c r="S17" i="11" s="1"/>
  <c r="O17" i="11"/>
  <c r="U11" i="8"/>
  <c r="U12" i="8" s="1"/>
  <c r="N13" i="8"/>
  <c r="Q13" i="8" s="1"/>
  <c r="R13" i="8" s="1"/>
  <c r="S13" i="8" s="1"/>
  <c r="U11" i="6"/>
  <c r="N12" i="6"/>
  <c r="Q12" i="6" s="1"/>
  <c r="R12" i="6" s="1"/>
  <c r="S12" i="6" s="1"/>
  <c r="U14" i="3"/>
  <c r="N14" i="3"/>
  <c r="N12" i="1"/>
  <c r="Q12" i="1" s="1"/>
  <c r="R12" i="1" s="1"/>
  <c r="N14" i="1"/>
  <c r="Q14" i="1" s="1"/>
  <c r="R14" i="1" s="1"/>
  <c r="N15" i="1"/>
  <c r="Q15" i="1" s="1"/>
  <c r="R15" i="1" s="1"/>
  <c r="U10" i="1"/>
  <c r="U11" i="1" s="1"/>
  <c r="O12" i="1"/>
  <c r="C9" i="4"/>
  <c r="C9" i="8"/>
  <c r="C9" i="13"/>
  <c r="C7" i="11"/>
  <c r="C9" i="6"/>
  <c r="C10" i="3"/>
  <c r="C9" i="1"/>
  <c r="E15" i="7"/>
  <c r="N22" i="13"/>
  <c r="N21" i="13"/>
  <c r="Q21" i="13" s="1"/>
  <c r="R21" i="13" s="1"/>
  <c r="N19" i="13"/>
  <c r="N18" i="13"/>
  <c r="Q18" i="13" s="1"/>
  <c r="R18" i="13" s="1"/>
  <c r="N17" i="13"/>
  <c r="N16" i="13"/>
  <c r="Q16" i="13" s="1"/>
  <c r="R16" i="13" s="1"/>
  <c r="O16" i="13"/>
  <c r="N15" i="13"/>
  <c r="N13" i="13"/>
  <c r="Q13" i="13" s="1"/>
  <c r="R13" i="13" s="1"/>
  <c r="N11" i="13"/>
  <c r="Q11" i="13"/>
  <c r="R11" i="13" s="1"/>
  <c r="S11" i="13" s="1"/>
  <c r="O11" i="13"/>
  <c r="N10" i="13"/>
  <c r="Q10" i="13" s="1"/>
  <c r="R10" i="13" s="1"/>
  <c r="T10" i="13" s="1"/>
  <c r="N9" i="13"/>
  <c r="O9" i="13" s="1"/>
  <c r="Q9" i="13"/>
  <c r="R9" i="13" s="1"/>
  <c r="S9" i="13" s="1"/>
  <c r="N23" i="11"/>
  <c r="Q23" i="11"/>
  <c r="R23" i="11" s="1"/>
  <c r="S23" i="11" s="1"/>
  <c r="O23" i="11"/>
  <c r="N22" i="11"/>
  <c r="Q22" i="11" s="1"/>
  <c r="R22" i="11" s="1"/>
  <c r="S22" i="11" s="1"/>
  <c r="O22" i="11"/>
  <c r="N20" i="11"/>
  <c r="Q20" i="11" s="1"/>
  <c r="R20" i="11" s="1"/>
  <c r="S20" i="11" s="1"/>
  <c r="N19" i="11"/>
  <c r="Q19" i="11" s="1"/>
  <c r="R19" i="11" s="1"/>
  <c r="S19" i="11" s="1"/>
  <c r="N16" i="11"/>
  <c r="Q16" i="11" s="1"/>
  <c r="R16" i="11" s="1"/>
  <c r="S16" i="11" s="1"/>
  <c r="O16" i="11"/>
  <c r="N15" i="11"/>
  <c r="Q15" i="11" s="1"/>
  <c r="R15" i="11" s="1"/>
  <c r="S15" i="11" s="1"/>
  <c r="N14" i="11"/>
  <c r="Q14" i="11" s="1"/>
  <c r="R14" i="11" s="1"/>
  <c r="S14" i="11" s="1"/>
  <c r="N13" i="11"/>
  <c r="Q13" i="11" s="1"/>
  <c r="R13" i="11"/>
  <c r="S13" i="11" s="1"/>
  <c r="N12" i="11"/>
  <c r="Q12" i="11" s="1"/>
  <c r="R12" i="11" s="1"/>
  <c r="S12" i="11" s="1"/>
  <c r="O12" i="11"/>
  <c r="N11" i="11"/>
  <c r="Q11" i="11" s="1"/>
  <c r="R11" i="11" s="1"/>
  <c r="S11" i="11" s="1"/>
  <c r="Q10" i="11"/>
  <c r="R10" i="11" s="1"/>
  <c r="S10" i="11" s="1"/>
  <c r="O10" i="11"/>
  <c r="N9" i="11"/>
  <c r="Q9" i="11" s="1"/>
  <c r="R9" i="11" s="1"/>
  <c r="S9" i="11" s="1"/>
  <c r="N8" i="11"/>
  <c r="Q8" i="11" s="1"/>
  <c r="R8" i="11" s="1"/>
  <c r="S8" i="11" s="1"/>
  <c r="N7" i="11"/>
  <c r="O7" i="11" s="1"/>
  <c r="Q7" i="11"/>
  <c r="R7" i="11" s="1"/>
  <c r="S7" i="11" s="1"/>
  <c r="N21" i="8"/>
  <c r="Q21" i="8" s="1"/>
  <c r="R21" i="8" s="1"/>
  <c r="O21" i="8"/>
  <c r="N20" i="8"/>
  <c r="Q20" i="8" s="1"/>
  <c r="R20" i="8" s="1"/>
  <c r="S20" i="8" s="1"/>
  <c r="N18" i="8"/>
  <c r="Q18" i="8" s="1"/>
  <c r="R18" i="8" s="1"/>
  <c r="N17" i="8"/>
  <c r="Q17" i="8" s="1"/>
  <c r="R17" i="8" s="1"/>
  <c r="N16" i="8"/>
  <c r="Q16" i="8" s="1"/>
  <c r="R16" i="8" s="1"/>
  <c r="N15" i="8"/>
  <c r="O15" i="8" s="1"/>
  <c r="N12" i="8"/>
  <c r="O12" i="8" s="1"/>
  <c r="N11" i="8"/>
  <c r="N9" i="8"/>
  <c r="Q9" i="8" s="1"/>
  <c r="R9" i="8" s="1"/>
  <c r="N22" i="6"/>
  <c r="N21" i="6"/>
  <c r="Q21" i="6" s="1"/>
  <c r="R21" i="6" s="1"/>
  <c r="N19" i="6"/>
  <c r="N18" i="6"/>
  <c r="Q18" i="6" s="1"/>
  <c r="R18" i="6" s="1"/>
  <c r="O18" i="6"/>
  <c r="N17" i="6"/>
  <c r="N16" i="6"/>
  <c r="Q16" i="6" s="1"/>
  <c r="R16" i="6" s="1"/>
  <c r="N11" i="6"/>
  <c r="Q11" i="6" s="1"/>
  <c r="R11" i="6" s="1"/>
  <c r="O11" i="6"/>
  <c r="N10" i="6"/>
  <c r="Q10" i="6" s="1"/>
  <c r="R10" i="6" s="1"/>
  <c r="N9" i="6"/>
  <c r="Q9" i="6" s="1"/>
  <c r="R9" i="6" s="1"/>
  <c r="N22" i="4"/>
  <c r="N21" i="4"/>
  <c r="Q21" i="4" s="1"/>
  <c r="R21" i="4" s="1"/>
  <c r="N19" i="4"/>
  <c r="N18" i="4"/>
  <c r="Q18" i="4" s="1"/>
  <c r="R18" i="4" s="1"/>
  <c r="T18" i="4" s="1"/>
  <c r="N17" i="4"/>
  <c r="N16" i="4"/>
  <c r="Q16" i="4" s="1"/>
  <c r="R16" i="4" s="1"/>
  <c r="N15" i="4"/>
  <c r="N12" i="4"/>
  <c r="Q12" i="4" s="1"/>
  <c r="R12" i="4" s="1"/>
  <c r="N11" i="4"/>
  <c r="Q11" i="4" s="1"/>
  <c r="R11" i="4" s="1"/>
  <c r="N10" i="4"/>
  <c r="Q10" i="4" s="1"/>
  <c r="R10" i="4" s="1"/>
  <c r="N9" i="4"/>
  <c r="Q9" i="4" s="1"/>
  <c r="R9" i="4" s="1"/>
  <c r="O9" i="4"/>
  <c r="N22" i="3"/>
  <c r="Q22" i="3" s="1"/>
  <c r="R22" i="3" s="1"/>
  <c r="N21" i="3"/>
  <c r="O21" i="3" s="1"/>
  <c r="Q21" i="3"/>
  <c r="R21" i="3" s="1"/>
  <c r="T21" i="3" s="1"/>
  <c r="N20" i="3"/>
  <c r="Q20" i="3" s="1"/>
  <c r="R20" i="3" s="1"/>
  <c r="N18" i="3"/>
  <c r="Q18" i="3" s="1"/>
  <c r="R18" i="3" s="1"/>
  <c r="N17" i="3"/>
  <c r="Q17" i="3"/>
  <c r="R17" i="3" s="1"/>
  <c r="O17" i="3"/>
  <c r="N16" i="3"/>
  <c r="Q16" i="3" s="1"/>
  <c r="R16" i="3" s="1"/>
  <c r="N15" i="3"/>
  <c r="O15" i="3" s="1"/>
  <c r="Q15" i="3"/>
  <c r="R15" i="3" s="1"/>
  <c r="N13" i="3"/>
  <c r="Q13" i="3"/>
  <c r="R13" i="3" s="1"/>
  <c r="O13" i="3"/>
  <c r="N12" i="3"/>
  <c r="Q12" i="3" s="1"/>
  <c r="R12" i="3" s="1"/>
  <c r="Q11" i="3"/>
  <c r="T11" i="3" s="1"/>
  <c r="O11" i="3"/>
  <c r="N10" i="3"/>
  <c r="Q10" i="3" s="1"/>
  <c r="R10" i="3" s="1"/>
  <c r="O10" i="3"/>
  <c r="N21" i="1"/>
  <c r="Q21" i="1" s="1"/>
  <c r="R21" i="1" s="1"/>
  <c r="N20" i="1"/>
  <c r="Q20" i="1" s="1"/>
  <c r="R20" i="1" s="1"/>
  <c r="O20" i="1"/>
  <c r="N19" i="1"/>
  <c r="Q19" i="1" s="1"/>
  <c r="R19" i="1" s="1"/>
  <c r="N17" i="1"/>
  <c r="Q17" i="1"/>
  <c r="R17" i="1" s="1"/>
  <c r="O17" i="1"/>
  <c r="N16" i="1"/>
  <c r="N11" i="1"/>
  <c r="Q11" i="1" s="1"/>
  <c r="R11" i="1" s="1"/>
  <c r="N10" i="1"/>
  <c r="Q10" i="1" s="1"/>
  <c r="R10" i="1" s="1"/>
  <c r="N9" i="1"/>
  <c r="Q9" i="1" s="1"/>
  <c r="R9" i="1" s="1"/>
  <c r="O14" i="1" l="1"/>
  <c r="O12" i="3"/>
  <c r="O16" i="3"/>
  <c r="O22" i="3"/>
  <c r="O16" i="4"/>
  <c r="O10" i="6"/>
  <c r="O16" i="8"/>
  <c r="O20" i="8"/>
  <c r="O11" i="11"/>
  <c r="O14" i="11"/>
  <c r="O10" i="13"/>
  <c r="O21" i="13"/>
  <c r="O9" i="16"/>
  <c r="O15" i="16"/>
  <c r="S15" i="6"/>
  <c r="O19" i="1"/>
  <c r="O21" i="1"/>
  <c r="O18" i="3"/>
  <c r="S21" i="3"/>
  <c r="S12" i="16"/>
  <c r="R12" i="16"/>
  <c r="O19" i="11"/>
  <c r="O20" i="11"/>
  <c r="O10" i="4"/>
  <c r="O14" i="4"/>
  <c r="O11" i="4"/>
  <c r="O18" i="13"/>
  <c r="Q12" i="8"/>
  <c r="R12" i="8" s="1"/>
  <c r="S12" i="8" s="1"/>
  <c r="O17" i="8"/>
  <c r="O18" i="8"/>
  <c r="U12" i="6"/>
  <c r="U15" i="6"/>
  <c r="U16" i="6" s="1"/>
  <c r="U17" i="6" s="1"/>
  <c r="U18" i="6" s="1"/>
  <c r="U19" i="6" s="1"/>
  <c r="U21" i="6" s="1"/>
  <c r="U22" i="6" s="1"/>
  <c r="S11" i="4"/>
  <c r="T11" i="4"/>
  <c r="O18" i="4"/>
  <c r="S12" i="3"/>
  <c r="T12" i="3"/>
  <c r="S16" i="3"/>
  <c r="T16" i="3"/>
  <c r="S17" i="3"/>
  <c r="T17" i="3"/>
  <c r="S22" i="3"/>
  <c r="T22" i="3"/>
  <c r="O20" i="3"/>
  <c r="T10" i="16"/>
  <c r="O11" i="16"/>
  <c r="O17" i="16"/>
  <c r="T15" i="19"/>
  <c r="S15" i="19"/>
  <c r="T20" i="19"/>
  <c r="S20" i="19"/>
  <c r="T23" i="19"/>
  <c r="S23" i="19"/>
  <c r="T18" i="19"/>
  <c r="S18" i="19"/>
  <c r="T11" i="19"/>
  <c r="S11" i="19"/>
  <c r="T21" i="11"/>
  <c r="S21" i="11"/>
  <c r="S9" i="6"/>
  <c r="T9" i="6"/>
  <c r="S10" i="6"/>
  <c r="T10" i="6"/>
  <c r="O9" i="6"/>
  <c r="O16" i="6"/>
  <c r="O21" i="6"/>
  <c r="S11" i="3"/>
  <c r="S21" i="8"/>
  <c r="T21" i="8"/>
  <c r="S16" i="8"/>
  <c r="T16" i="8"/>
  <c r="U15" i="8"/>
  <c r="U16" i="8" s="1"/>
  <c r="U17" i="8" s="1"/>
  <c r="U18" i="8" s="1"/>
  <c r="U20" i="8" s="1"/>
  <c r="U21" i="8" s="1"/>
  <c r="U13" i="8"/>
  <c r="O9" i="8"/>
  <c r="Q15" i="8"/>
  <c r="R15" i="8" s="1"/>
  <c r="T20" i="8"/>
  <c r="E8" i="7"/>
  <c r="E10" i="7"/>
  <c r="E5" i="7"/>
  <c r="E14" i="7"/>
  <c r="E17" i="7"/>
  <c r="E4" i="7"/>
  <c r="E6" i="7"/>
  <c r="E7" i="7"/>
  <c r="E11" i="7"/>
  <c r="E9" i="7"/>
  <c r="E12" i="7"/>
  <c r="T13" i="3"/>
  <c r="S13" i="3"/>
  <c r="S20" i="3"/>
  <c r="T20" i="3"/>
  <c r="T21" i="4"/>
  <c r="S21" i="4"/>
  <c r="T18" i="6"/>
  <c r="S18" i="6"/>
  <c r="T12" i="8"/>
  <c r="Q16" i="1"/>
  <c r="R16" i="1" s="1"/>
  <c r="O16" i="1"/>
  <c r="T18" i="3"/>
  <c r="S18" i="3"/>
  <c r="S10" i="4"/>
  <c r="T10" i="4"/>
  <c r="O12" i="4"/>
  <c r="T16" i="4"/>
  <c r="S16" i="4"/>
  <c r="Q22" i="4"/>
  <c r="R22" i="4" s="1"/>
  <c r="O22" i="4"/>
  <c r="T11" i="6"/>
  <c r="S11" i="6"/>
  <c r="S18" i="8"/>
  <c r="T18" i="8"/>
  <c r="S10" i="3"/>
  <c r="T10" i="3"/>
  <c r="T9" i="4"/>
  <c r="S9" i="4"/>
  <c r="S12" i="4"/>
  <c r="T12" i="4"/>
  <c r="V12" i="4" s="1"/>
  <c r="T16" i="6"/>
  <c r="S16" i="6"/>
  <c r="T9" i="8"/>
  <c r="S9" i="8"/>
  <c r="S15" i="3"/>
  <c r="T15" i="3"/>
  <c r="S18" i="4"/>
  <c r="O21" i="4"/>
  <c r="T21" i="6"/>
  <c r="S21" i="6"/>
  <c r="S17" i="8"/>
  <c r="T17" i="8"/>
  <c r="Q11" i="8"/>
  <c r="R11" i="8" s="1"/>
  <c r="O11" i="8"/>
  <c r="O8" i="11"/>
  <c r="O9" i="11"/>
  <c r="Q17" i="4"/>
  <c r="R17" i="4" s="1"/>
  <c r="O17" i="4"/>
  <c r="Q17" i="6"/>
  <c r="R17" i="6" s="1"/>
  <c r="O17" i="6"/>
  <c r="O15" i="11"/>
  <c r="T13" i="13"/>
  <c r="V13" i="13" s="1"/>
  <c r="S13" i="13"/>
  <c r="Q22" i="6"/>
  <c r="R22" i="6" s="1"/>
  <c r="O22" i="6"/>
  <c r="T21" i="13"/>
  <c r="S21" i="13"/>
  <c r="Q15" i="4"/>
  <c r="R15" i="4" s="1"/>
  <c r="O15" i="4"/>
  <c r="T16" i="13"/>
  <c r="S16" i="13"/>
  <c r="T18" i="13"/>
  <c r="S18" i="13"/>
  <c r="Q19" i="4"/>
  <c r="R19" i="4" s="1"/>
  <c r="O19" i="4"/>
  <c r="Q19" i="6"/>
  <c r="R19" i="6" s="1"/>
  <c r="O19" i="6"/>
  <c r="O13" i="11"/>
  <c r="T14" i="4"/>
  <c r="S14" i="4"/>
  <c r="S10" i="13"/>
  <c r="Q19" i="13"/>
  <c r="R19" i="13" s="1"/>
  <c r="O19" i="13"/>
  <c r="U14" i="13"/>
  <c r="U15" i="13"/>
  <c r="U16" i="13" s="1"/>
  <c r="U17" i="13" s="1"/>
  <c r="U18" i="13" s="1"/>
  <c r="U19" i="13" s="1"/>
  <c r="U21" i="13" s="1"/>
  <c r="U22" i="13" s="1"/>
  <c r="S9" i="16"/>
  <c r="T9" i="16"/>
  <c r="U15" i="4"/>
  <c r="U16" i="4" s="1"/>
  <c r="U17" i="4" s="1"/>
  <c r="U18" i="4" s="1"/>
  <c r="U19" i="4" s="1"/>
  <c r="U21" i="4" s="1"/>
  <c r="U22" i="4" s="1"/>
  <c r="T11" i="13"/>
  <c r="O13" i="13"/>
  <c r="Q22" i="13"/>
  <c r="R22" i="13" s="1"/>
  <c r="O22" i="13"/>
  <c r="T12" i="6"/>
  <c r="T13" i="8"/>
  <c r="S11" i="16"/>
  <c r="T11" i="16"/>
  <c r="S15" i="16"/>
  <c r="T15" i="16"/>
  <c r="T22" i="16"/>
  <c r="Q15" i="13"/>
  <c r="R15" i="13" s="1"/>
  <c r="O15" i="13"/>
  <c r="S14" i="13"/>
  <c r="T14" i="13"/>
  <c r="S17" i="16"/>
  <c r="T17" i="16"/>
  <c r="T9" i="13"/>
  <c r="Q17" i="13"/>
  <c r="R17" i="13" s="1"/>
  <c r="O17" i="13"/>
  <c r="Q14" i="3"/>
  <c r="R14" i="3" s="1"/>
  <c r="O14" i="3"/>
  <c r="T12" i="16"/>
  <c r="T16" i="16"/>
  <c r="S21" i="16"/>
  <c r="T21" i="16"/>
  <c r="T18" i="16"/>
  <c r="O12" i="6"/>
  <c r="O13" i="8"/>
  <c r="O10" i="16"/>
  <c r="O12" i="16"/>
  <c r="Q14" i="16"/>
  <c r="R14" i="16" s="1"/>
  <c r="O16" i="16"/>
  <c r="O18" i="16"/>
  <c r="O22" i="16"/>
  <c r="O15" i="1"/>
  <c r="T10" i="1"/>
  <c r="S10" i="1"/>
  <c r="S17" i="1"/>
  <c r="T17" i="1"/>
  <c r="S20" i="1"/>
  <c r="T20" i="1"/>
  <c r="T15" i="1"/>
  <c r="S15" i="1"/>
  <c r="T12" i="1"/>
  <c r="S12" i="1"/>
  <c r="T9" i="1"/>
  <c r="S9" i="1"/>
  <c r="T11" i="1"/>
  <c r="S11" i="1"/>
  <c r="S16" i="1"/>
  <c r="T16" i="1"/>
  <c r="S19" i="1"/>
  <c r="T19" i="1"/>
  <c r="S21" i="1"/>
  <c r="T21" i="1"/>
  <c r="U12" i="1"/>
  <c r="U14" i="1"/>
  <c r="U15" i="1" s="1"/>
  <c r="U16" i="1" s="1"/>
  <c r="U17" i="1" s="1"/>
  <c r="U19" i="1" s="1"/>
  <c r="U20" i="1" s="1"/>
  <c r="U21" i="1" s="1"/>
  <c r="T14" i="1"/>
  <c r="V14" i="1" s="1"/>
  <c r="S14" i="1"/>
  <c r="O9" i="1"/>
  <c r="O10" i="1"/>
  <c r="O11" i="1"/>
  <c r="E13" i="7"/>
  <c r="E16" i="7"/>
  <c r="S15" i="8" l="1"/>
  <c r="T15" i="8"/>
  <c r="V15" i="8" s="1"/>
  <c r="E20" i="7"/>
  <c r="S14" i="16"/>
  <c r="T14" i="16"/>
  <c r="V14" i="16" s="1"/>
  <c r="T19" i="13"/>
  <c r="S19" i="13"/>
  <c r="T19" i="4"/>
  <c r="S19" i="4"/>
  <c r="S17" i="4"/>
  <c r="T17" i="4"/>
  <c r="T17" i="13"/>
  <c r="S17" i="13"/>
  <c r="S19" i="6"/>
  <c r="T19" i="6"/>
  <c r="T15" i="4"/>
  <c r="S15" i="4"/>
  <c r="T22" i="6"/>
  <c r="S22" i="6"/>
  <c r="S17" i="6"/>
  <c r="T17" i="6"/>
  <c r="S22" i="4"/>
  <c r="T22" i="4"/>
  <c r="T14" i="3"/>
  <c r="S14" i="3"/>
  <c r="S15" i="13"/>
  <c r="T15" i="13"/>
  <c r="T22" i="13"/>
  <c r="S22" i="13"/>
  <c r="S11" i="8"/>
  <c r="T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WarezMaster®</author>
  </authors>
  <commentList>
    <comment ref="L6" authorId="0" shapeId="0" xr:uid="{00000000-0006-0000-0700-000001000000}">
      <text>
        <r>
          <rPr>
            <b/>
            <sz val="8"/>
            <color indexed="81"/>
            <rFont val="Tahoma"/>
            <family val="2"/>
          </rPr>
          <t xml:space="preserve">Calificación:
0=Bajo
2=Medio
6=Alto
10=Muy alto
</t>
        </r>
        <r>
          <rPr>
            <sz val="8"/>
            <color indexed="81"/>
            <rFont val="Tahoma"/>
            <family val="2"/>
          </rPr>
          <t xml:space="preserve">
</t>
        </r>
      </text>
    </comment>
    <comment ref="M6" authorId="0" shapeId="0" xr:uid="{00000000-0006-0000-0700-000002000000}">
      <text>
        <r>
          <rPr>
            <b/>
            <sz val="8"/>
            <color indexed="81"/>
            <rFont val="Tahoma"/>
            <family val="2"/>
          </rPr>
          <t>Calificación:
Esporádica=1
Ocasional=2
Frecuente=3
Continua=4</t>
        </r>
        <r>
          <rPr>
            <sz val="8"/>
            <color indexed="81"/>
            <rFont val="Tahoma"/>
            <family val="2"/>
          </rPr>
          <t xml:space="preserve">
</t>
        </r>
      </text>
    </comment>
    <comment ref="N6" authorId="0" shapeId="0" xr:uid="{00000000-0006-0000-0700-000003000000}">
      <text>
        <r>
          <rPr>
            <b/>
            <sz val="8"/>
            <color indexed="81"/>
            <rFont val="Tahoma"/>
            <family val="2"/>
          </rPr>
          <t>NP:ND*NE</t>
        </r>
        <r>
          <rPr>
            <sz val="8"/>
            <color indexed="81"/>
            <rFont val="Tahoma"/>
            <family val="2"/>
          </rPr>
          <t xml:space="preserve">
</t>
        </r>
      </text>
    </comment>
    <comment ref="O6" authorId="0" shapeId="0" xr:uid="{00000000-0006-0000-0700-000004000000}">
      <text>
        <r>
          <rPr>
            <b/>
            <sz val="8"/>
            <color indexed="81"/>
            <rFont val="Tahoma"/>
            <family val="2"/>
          </rPr>
          <t>Calificación:</t>
        </r>
        <r>
          <rPr>
            <sz val="8"/>
            <color indexed="81"/>
            <rFont val="Tahoma"/>
            <family val="2"/>
          </rPr>
          <t xml:space="preserve">
Entre 4 y 2= Bajo
Entre 8 y 6= Medio
Entre 20 y 10= Alto
Entre 40 y 24= Muy alto</t>
        </r>
      </text>
    </comment>
    <comment ref="P6" authorId="0" shapeId="0" xr:uid="{00000000-0006-0000-0700-000005000000}">
      <text>
        <r>
          <rPr>
            <b/>
            <sz val="8"/>
            <color indexed="81"/>
            <rFont val="Tahoma"/>
            <family val="2"/>
          </rPr>
          <t>Calificación:
10= Leve
25= Grave
60= Muy grave
100= Mortal o catastrófico</t>
        </r>
        <r>
          <rPr>
            <sz val="8"/>
            <color indexed="81"/>
            <rFont val="Tahoma"/>
            <family val="2"/>
          </rPr>
          <t xml:space="preserve">
</t>
        </r>
      </text>
    </comment>
    <comment ref="Q6" authorId="0" shapeId="0" xr:uid="{00000000-0006-0000-0700-000006000000}">
      <text>
        <r>
          <rPr>
            <sz val="8"/>
            <color indexed="81"/>
            <rFont val="Tahoma"/>
            <family val="2"/>
          </rPr>
          <t xml:space="preserve">NR= NP * NC
</t>
        </r>
      </text>
    </comment>
    <comment ref="R6" authorId="0" shapeId="0" xr:uid="{00000000-0006-0000-0700-000007000000}">
      <text>
        <r>
          <rPr>
            <b/>
            <sz val="8"/>
            <color indexed="81"/>
            <rFont val="Tahoma"/>
            <family val="2"/>
          </rPr>
          <t>Interpretación de NR:
I=4000-600
II=500-150
III=120-40
IV=20</t>
        </r>
        <r>
          <rPr>
            <sz val="8"/>
            <color indexed="81"/>
            <rFont val="Tahoma"/>
            <family val="2"/>
          </rPr>
          <t xml:space="preserve">
</t>
        </r>
      </text>
    </comment>
    <comment ref="S6" authorId="0" shapeId="0" xr:uid="{00000000-0006-0000-0700-000008000000}">
      <text>
        <r>
          <rPr>
            <b/>
            <sz val="8"/>
            <color indexed="81"/>
            <rFont val="Tahoma"/>
            <family val="2"/>
          </rPr>
          <t>Significado:
I=No Aceptable(rojo)
II=No Aceptable o Aceptable con control específico(verde).
III=Aceptable
IV=Aceptable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WarezMaster®</author>
  </authors>
  <commentList>
    <comment ref="L6" authorId="0" shapeId="0" xr:uid="{00000000-0006-0000-0A00-000001000000}">
      <text>
        <r>
          <rPr>
            <b/>
            <sz val="8"/>
            <color indexed="81"/>
            <rFont val="Tahoma"/>
            <family val="2"/>
          </rPr>
          <t xml:space="preserve">Calificación:
0=Bajo
2=Medio
6=Alto
10=Muy alto
</t>
        </r>
        <r>
          <rPr>
            <sz val="8"/>
            <color indexed="81"/>
            <rFont val="Tahoma"/>
            <family val="2"/>
          </rPr>
          <t xml:space="preserve">
</t>
        </r>
      </text>
    </comment>
    <comment ref="M6" authorId="0" shapeId="0" xr:uid="{00000000-0006-0000-0A00-000002000000}">
      <text>
        <r>
          <rPr>
            <b/>
            <sz val="8"/>
            <color indexed="81"/>
            <rFont val="Tahoma"/>
            <family val="2"/>
          </rPr>
          <t>Calificación:
Esporádica=1
Ocasional=2
Frecuente=3
Continua=4</t>
        </r>
        <r>
          <rPr>
            <sz val="8"/>
            <color indexed="81"/>
            <rFont val="Tahoma"/>
            <family val="2"/>
          </rPr>
          <t xml:space="preserve">
</t>
        </r>
      </text>
    </comment>
    <comment ref="N6" authorId="0" shapeId="0" xr:uid="{00000000-0006-0000-0A00-000003000000}">
      <text>
        <r>
          <rPr>
            <b/>
            <sz val="8"/>
            <color indexed="81"/>
            <rFont val="Tahoma"/>
            <family val="2"/>
          </rPr>
          <t>NP:ND*NE</t>
        </r>
        <r>
          <rPr>
            <sz val="8"/>
            <color indexed="81"/>
            <rFont val="Tahoma"/>
            <family val="2"/>
          </rPr>
          <t xml:space="preserve">
</t>
        </r>
      </text>
    </comment>
    <comment ref="O6" authorId="0" shapeId="0" xr:uid="{00000000-0006-0000-0A00-000004000000}">
      <text>
        <r>
          <rPr>
            <b/>
            <sz val="8"/>
            <color indexed="81"/>
            <rFont val="Tahoma"/>
            <family val="2"/>
          </rPr>
          <t>Calificación:</t>
        </r>
        <r>
          <rPr>
            <sz val="8"/>
            <color indexed="81"/>
            <rFont val="Tahoma"/>
            <family val="2"/>
          </rPr>
          <t xml:space="preserve">
Entre 4 y 2= Bajo
Entre 8 y 6= Medio
Entre 20 y 10= Alto
Entre 40 y 24= Muy alto</t>
        </r>
      </text>
    </comment>
    <comment ref="P6" authorId="0" shapeId="0" xr:uid="{00000000-0006-0000-0A00-000005000000}">
      <text>
        <r>
          <rPr>
            <b/>
            <sz val="8"/>
            <color indexed="81"/>
            <rFont val="Tahoma"/>
            <family val="2"/>
          </rPr>
          <t>Calificación:
10= Leve
25= Grave
60= Muy grave
100= Mortal o catastrófico</t>
        </r>
        <r>
          <rPr>
            <sz val="8"/>
            <color indexed="81"/>
            <rFont val="Tahoma"/>
            <family val="2"/>
          </rPr>
          <t xml:space="preserve">
</t>
        </r>
      </text>
    </comment>
    <comment ref="Q6" authorId="0" shapeId="0" xr:uid="{00000000-0006-0000-0A00-000006000000}">
      <text>
        <r>
          <rPr>
            <sz val="8"/>
            <color indexed="81"/>
            <rFont val="Tahoma"/>
            <family val="2"/>
          </rPr>
          <t xml:space="preserve">NR= NP * NC
</t>
        </r>
      </text>
    </comment>
    <comment ref="R6" authorId="0" shapeId="0" xr:uid="{00000000-0006-0000-0A00-000007000000}">
      <text>
        <r>
          <rPr>
            <b/>
            <sz val="8"/>
            <color indexed="81"/>
            <rFont val="Tahoma"/>
            <family val="2"/>
          </rPr>
          <t>Interpretación de NR:
I=4000-600
II=500-150
III=120-40
IV=20</t>
        </r>
        <r>
          <rPr>
            <sz val="8"/>
            <color indexed="81"/>
            <rFont val="Tahoma"/>
            <family val="2"/>
          </rPr>
          <t xml:space="preserve">
</t>
        </r>
      </text>
    </comment>
    <comment ref="S6" authorId="0" shapeId="0" xr:uid="{00000000-0006-0000-0A00-000008000000}">
      <text>
        <r>
          <rPr>
            <b/>
            <sz val="8"/>
            <color indexed="81"/>
            <rFont val="Tahoma"/>
            <family val="2"/>
          </rPr>
          <t>Significado:
I=No Aceptable(rojo)
II=No Aceptable o Aceptable con control específico(verde).
III=Aceptable
IV=Aceptable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WarezMaster®</author>
  </authors>
  <commentList>
    <comment ref="L6" authorId="0" shapeId="0" xr:uid="{00000000-0006-0000-0B00-000001000000}">
      <text>
        <r>
          <rPr>
            <b/>
            <sz val="8"/>
            <color indexed="81"/>
            <rFont val="Tahoma"/>
            <family val="2"/>
          </rPr>
          <t xml:space="preserve">Calificación:
0=Bajo
2=Medio
6=Alto
10=Muy alto
</t>
        </r>
        <r>
          <rPr>
            <sz val="8"/>
            <color indexed="81"/>
            <rFont val="Tahoma"/>
            <family val="2"/>
          </rPr>
          <t xml:space="preserve">
</t>
        </r>
      </text>
    </comment>
    <comment ref="M6" authorId="0" shapeId="0" xr:uid="{00000000-0006-0000-0B00-000002000000}">
      <text>
        <r>
          <rPr>
            <b/>
            <sz val="8"/>
            <color indexed="81"/>
            <rFont val="Tahoma"/>
            <family val="2"/>
          </rPr>
          <t>Calificación:
Esporádica=1
Ocasional=2
Frecuente=3
Continua=4</t>
        </r>
        <r>
          <rPr>
            <sz val="8"/>
            <color indexed="81"/>
            <rFont val="Tahoma"/>
            <family val="2"/>
          </rPr>
          <t xml:space="preserve">
</t>
        </r>
      </text>
    </comment>
    <comment ref="N6" authorId="0" shapeId="0" xr:uid="{00000000-0006-0000-0B00-000003000000}">
      <text>
        <r>
          <rPr>
            <b/>
            <sz val="8"/>
            <color indexed="81"/>
            <rFont val="Tahoma"/>
            <family val="2"/>
          </rPr>
          <t>NP:ND*NE</t>
        </r>
        <r>
          <rPr>
            <sz val="8"/>
            <color indexed="81"/>
            <rFont val="Tahoma"/>
            <family val="2"/>
          </rPr>
          <t xml:space="preserve">
</t>
        </r>
      </text>
    </comment>
    <comment ref="O6" authorId="0" shapeId="0" xr:uid="{00000000-0006-0000-0B00-000004000000}">
      <text>
        <r>
          <rPr>
            <b/>
            <sz val="8"/>
            <color indexed="81"/>
            <rFont val="Tahoma"/>
            <family val="2"/>
          </rPr>
          <t>Calificación:</t>
        </r>
        <r>
          <rPr>
            <sz val="8"/>
            <color indexed="81"/>
            <rFont val="Tahoma"/>
            <family val="2"/>
          </rPr>
          <t xml:space="preserve">
Entre 4 y 2= Bajo
Entre 8 y 6= Medio
Entre 20 y 10= Alto
Entre 40 y 24= Muy alto</t>
        </r>
      </text>
    </comment>
    <comment ref="P6" authorId="0" shapeId="0" xr:uid="{00000000-0006-0000-0B00-000005000000}">
      <text>
        <r>
          <rPr>
            <b/>
            <sz val="8"/>
            <color indexed="81"/>
            <rFont val="Tahoma"/>
            <family val="2"/>
          </rPr>
          <t>Calificación:
10= Leve
25= Grave
60= Muy grave
100= Mortal o catastrófico</t>
        </r>
        <r>
          <rPr>
            <sz val="8"/>
            <color indexed="81"/>
            <rFont val="Tahoma"/>
            <family val="2"/>
          </rPr>
          <t xml:space="preserve">
</t>
        </r>
      </text>
    </comment>
    <comment ref="Q6" authorId="0" shapeId="0" xr:uid="{00000000-0006-0000-0B00-000006000000}">
      <text>
        <r>
          <rPr>
            <sz val="8"/>
            <color indexed="81"/>
            <rFont val="Tahoma"/>
            <family val="2"/>
          </rPr>
          <t xml:space="preserve">NR= NP * NC
</t>
        </r>
      </text>
    </comment>
    <comment ref="R6" authorId="0" shapeId="0" xr:uid="{00000000-0006-0000-0B00-000007000000}">
      <text>
        <r>
          <rPr>
            <b/>
            <sz val="8"/>
            <color indexed="81"/>
            <rFont val="Tahoma"/>
            <family val="2"/>
          </rPr>
          <t>Interpretación de NR:
I=4000-600
II=500-150
III=120-40
IV=20</t>
        </r>
        <r>
          <rPr>
            <sz val="8"/>
            <color indexed="81"/>
            <rFont val="Tahoma"/>
            <family val="2"/>
          </rPr>
          <t xml:space="preserve">
</t>
        </r>
      </text>
    </comment>
    <comment ref="S6" authorId="0" shapeId="0" xr:uid="{00000000-0006-0000-0B00-000008000000}">
      <text>
        <r>
          <rPr>
            <b/>
            <sz val="8"/>
            <color indexed="81"/>
            <rFont val="Tahoma"/>
            <family val="2"/>
          </rPr>
          <t>Significado:
I=No Aceptable(rojo)
II=No Aceptable o Aceptable con control específico(verde).
III=Aceptable
IV=Aceptable</t>
        </r>
        <r>
          <rPr>
            <sz val="8"/>
            <color indexed="81"/>
            <rFont val="Tahoma"/>
            <family val="2"/>
          </rPr>
          <t xml:space="preserve">
</t>
        </r>
      </text>
    </comment>
  </commentList>
</comments>
</file>

<file path=xl/sharedStrings.xml><?xml version="1.0" encoding="utf-8"?>
<sst xmlns="http://schemas.openxmlformats.org/spreadsheetml/2006/main" count="2332" uniqueCount="346">
  <si>
    <t>MATRIZ DE IDENTIFICACION PELIGROS, VALORACION DE RIESGOS Y DETERMINACION DE CONTROLES</t>
  </si>
  <si>
    <t>PROCESO</t>
  </si>
  <si>
    <t>ZONA/LUGAR</t>
  </si>
  <si>
    <t>ACTIVIDADES PRINCIPALES</t>
  </si>
  <si>
    <t xml:space="preserve">CARGO
 INVOLUCRADOS </t>
  </si>
  <si>
    <t>RUTINARIA SI/NO</t>
  </si>
  <si>
    <t>DESCRIPCION DEL PELIGRO</t>
  </si>
  <si>
    <t>CLASIFICACION DEL PELIGRO</t>
  </si>
  <si>
    <t>EFECTOS POSIBLES</t>
  </si>
  <si>
    <t>CONTROLES EXISTENTES*</t>
  </si>
  <si>
    <t>EVALUACION DE RIESGO</t>
  </si>
  <si>
    <t>CRITERIOS CONTROLES</t>
  </si>
  <si>
    <t>MEDIDAS DE INTERVENCIÓN</t>
  </si>
  <si>
    <t>FUENTE</t>
  </si>
  <si>
    <t>MEDIO</t>
  </si>
  <si>
    <t>INDIVIDUO</t>
  </si>
  <si>
    <t>NIVEL DEFICIENCIA</t>
  </si>
  <si>
    <t>NIVEL DE EXPOSICION</t>
  </si>
  <si>
    <t>NIVEL DE PROBABILIDAD</t>
  </si>
  <si>
    <t>INTER. DEL NIVEL DE PROBABILIDAD</t>
  </si>
  <si>
    <t>NIVEL DE CONSECUENCIA</t>
  </si>
  <si>
    <t>NIVEL DE RIESGO</t>
  </si>
  <si>
    <t>INT. DEL NIVEL DE RIESGO</t>
  </si>
  <si>
    <t>ACEPTABILIDAD DEL RIESGO</t>
  </si>
  <si>
    <t>INTERPRETACION NR</t>
  </si>
  <si>
    <t>NO. DE EXPUESTOS</t>
  </si>
  <si>
    <t>PEOR CONSECUENCIA</t>
  </si>
  <si>
    <t>EXISTENCIA REQUISITO LEGAL ESPECIFICO ASOCIADO</t>
  </si>
  <si>
    <t>ELIMINACION</t>
  </si>
  <si>
    <t>SUSTITUCION</t>
  </si>
  <si>
    <t>CONTROLES DE ING</t>
  </si>
  <si>
    <t>CONTROLES ADMINISTRATIVOS Y SEÑALIZACION</t>
  </si>
  <si>
    <t>EQUIPOS (ELEMENTOS DE PROTECCION PERSONAL)</t>
  </si>
  <si>
    <t>ADMINISTRATIVO</t>
  </si>
  <si>
    <t>SI</t>
  </si>
  <si>
    <t>ILUMINACION</t>
  </si>
  <si>
    <t>FÍSICO</t>
  </si>
  <si>
    <t>Cansancio, fatiga visual, alteraciones oculares de tipo común</t>
  </si>
  <si>
    <t>Ninguno</t>
  </si>
  <si>
    <t>ninguno</t>
  </si>
  <si>
    <t>Incapacidad Laboral</t>
  </si>
  <si>
    <t>No</t>
  </si>
  <si>
    <t>N/A</t>
  </si>
  <si>
    <t>Movimiento repetitivo (DIGITACION)</t>
  </si>
  <si>
    <t>BIOMECÁNICO</t>
  </si>
  <si>
    <t>perdida de capacidad laboral</t>
  </si>
  <si>
    <t>Capacitar sobre Higiene Postural, Desarrollo PVE ERGONOMICO,Pausas activas</t>
  </si>
  <si>
    <t>NO</t>
  </si>
  <si>
    <t xml:space="preserve">Posturas sedentes (sentados por mas del 60% de la jornada laboral)
</t>
  </si>
  <si>
    <t>Radiaciones No Ionizantes generadas por las pantallas de los equipos de computo</t>
  </si>
  <si>
    <t xml:space="preserve">1. Realizar capacitación de conservación visual y autocuidado
</t>
  </si>
  <si>
    <t>Gestión organizacional (estilo de mando, pago,  contratación,  participación, inducción  y  capacitación,  bienestar social,  evaluación  del   desempeño, manejo de cambios)</t>
  </si>
  <si>
    <t>PSICOSOCIAL</t>
  </si>
  <si>
    <t>Cansancio, estrés, irritabilidad
tensión muscular y cefaleas</t>
  </si>
  <si>
    <t>Estrés</t>
  </si>
  <si>
    <t>Características de la organización del trabajo  (comunicación,  tecnología, organización del trabajo, demandas cualitativas y cuantitativas de la labor</t>
  </si>
  <si>
    <t>Uso de legajadores, tijeras, ganchos, elementos cortantes.</t>
  </si>
  <si>
    <t>CONDICIONES DE SEGURIDAD</t>
  </si>
  <si>
    <t>Heridas, incapacidad laboral</t>
  </si>
  <si>
    <t>Capacitaciones en autocuidado</t>
  </si>
  <si>
    <t>Accidentes de tránsito</t>
  </si>
  <si>
    <t>fracturas, contusiones, amputaciones, Muerte</t>
  </si>
  <si>
    <t xml:space="preserve">muerte </t>
  </si>
  <si>
    <t>Capacitación de manejo defensivo y documentación obligatoria de transito</t>
  </si>
  <si>
    <t>• Caídas mismo nivel. Politraumatismos
• Incidentes, lesiones leves
• Lesiones incapacitantes
• Golpes por choque contra objetos
• Infecciones y/o alergias por falta de orden y aseo</t>
  </si>
  <si>
    <t xml:space="preserve">Ninguna </t>
  </si>
  <si>
    <t>Golpes, Fracturas, Heridas, Hematomas</t>
  </si>
  <si>
    <t>Si</t>
  </si>
  <si>
    <t>Públicos  (Robos,  atracos, asaltos, atentados, desorden público, etc.)</t>
  </si>
  <si>
    <t>muerte</t>
  </si>
  <si>
    <t xml:space="preserve">CARGO INVOLUCRADOS </t>
  </si>
  <si>
    <t>OFICINA</t>
  </si>
  <si>
    <t>Manejo de Archivo</t>
  </si>
  <si>
    <t>BIOLÓGICO</t>
  </si>
  <si>
    <t>Afecciones respiratorias</t>
  </si>
  <si>
    <t xml:space="preserve"> Capacitación en manejo adecuado de archivo.</t>
  </si>
  <si>
    <t xml:space="preserve">Tapabocas, bata,, cofia, Guantes </t>
  </si>
  <si>
    <t>Cansancio, estrés, irritabilidad</t>
  </si>
  <si>
    <t>Condiciones de la tarea
Cumplimiento de objetivos</t>
  </si>
  <si>
    <t xml:space="preserve"> Depresión, estrés, ansiedad y otros trastornos de la salud mental
• Trastornos del sueño
• Incremento de la accidentalidad
• Enfermedades cardiovasculares
• Dolor de espalda y otros trastornos musculo esqueléticos.</t>
  </si>
  <si>
    <t>Capacitacion en Liderazgo
Capacitacion en Manejo de Estrés</t>
  </si>
  <si>
    <t xml:space="preserve">Capacitaciones en autocuidado, orden en herramientas </t>
  </si>
  <si>
    <t>OFICINA Y CAMPO</t>
  </si>
  <si>
    <t>Iluminación</t>
  </si>
  <si>
    <t>Ruido</t>
  </si>
  <si>
    <t>Elementos de protección personal</t>
  </si>
  <si>
    <t>Implementación SVE Conservación Auditiva</t>
  </si>
  <si>
    <t xml:space="preserve"> Protector auditivo de inserción</t>
  </si>
  <si>
    <t>Manipulación de cargas</t>
  </si>
  <si>
    <t>Escalera</t>
  </si>
  <si>
    <t>Almacenamiento de Instrumentos</t>
  </si>
  <si>
    <t>si</t>
  </si>
  <si>
    <t>Caídas, golpes, traumas múltiples o muerte</t>
  </si>
  <si>
    <t>Muerte</t>
  </si>
  <si>
    <t>Accidentes de tránsito
desplazamientos</t>
  </si>
  <si>
    <t>CAPACITACION DE MANEJO DEFENSIVO Y DOCUMENTACION OBLIGATORIA DE TRANSITO</t>
  </si>
  <si>
    <t>Características    del   grupo   social   del trabajo (relaciones, cohesión, calidad de interacciones, trabajo en equipo</t>
  </si>
  <si>
    <t>Interfase persona tarea (conocimientos, habilidades  con  relación  a la  demanda de la tarea, iniciativa, autonomía y reconocimiento, identificación de la persona con la tarea y la organización</t>
  </si>
  <si>
    <t>CARGO</t>
  </si>
  <si>
    <t>CANT</t>
  </si>
  <si>
    <t>%</t>
  </si>
  <si>
    <t>ACTIVIDADES</t>
  </si>
  <si>
    <t>DIRECTOR GENERAL IMCTT</t>
  </si>
  <si>
    <t>TESORERIA</t>
  </si>
  <si>
    <t xml:space="preserve"> OFICINA</t>
  </si>
  <si>
    <t>ZONA/ LUGAR</t>
  </si>
  <si>
    <t>RUTINARIO
 (SI/NO)</t>
  </si>
  <si>
    <t>PELIGRO</t>
  </si>
  <si>
    <t>RIESGO</t>
  </si>
  <si>
    <t>CONTROLES EXISTENTE</t>
  </si>
  <si>
    <t>EVALUACIÓN DEL RIESGO</t>
  </si>
  <si>
    <t>VALORACIÓN DEL RIESGO</t>
  </si>
  <si>
    <t>CRITERIOS PARA ESTABLECER CONTROLES</t>
  </si>
  <si>
    <t>CLASIFICACIÓN</t>
  </si>
  <si>
    <t xml:space="preserve">DESCRIPCIÓN </t>
  </si>
  <si>
    <t>NIVEL DE DEFICIENCIA</t>
  </si>
  <si>
    <t>NIVEL DE EXPOSICIÓN</t>
  </si>
  <si>
    <t>NIVEL DE PROBABILIDAD (ND*NE)</t>
  </si>
  <si>
    <t>INTERPRETACIÓN DEL NIVEL DE PROBABILIDAD</t>
  </si>
  <si>
    <t>NIVEL DE RIESGO (NR) E INTERVENCIÓN</t>
  </si>
  <si>
    <t>INTERPRETACIÓN DEL NR</t>
  </si>
  <si>
    <t>NUMERO DE EXPUESTOS</t>
  </si>
  <si>
    <t>EXISTENCIA REQUISITO LEGAL ESPECIFICO ASOCIADO (SI/NO)</t>
  </si>
  <si>
    <t>ELIMINACIÓN</t>
  </si>
  <si>
    <t>CONTROLES DE INGENIERÍA</t>
  </si>
  <si>
    <t>SUSTITUCIÓN</t>
  </si>
  <si>
    <t>CONTROLES ADMINISTRATIVOS SEÑALIZACIÓN, ADVERTENCIA</t>
  </si>
  <si>
    <t xml:space="preserve">EQUIPO/ELEMENTOS DE PROTECCIÓN PERSONAL </t>
  </si>
  <si>
    <t>Contacto directo con toma corrientes eléctricas de baja tensión</t>
  </si>
  <si>
    <t>Electrocución leve</t>
  </si>
  <si>
    <t>Toma protegidas</t>
  </si>
  <si>
    <t>Quemaduras superficiales</t>
  </si>
  <si>
    <t>RETIE</t>
  </si>
  <si>
    <t>Mantenimiento a las instalaciones eléctricas</t>
  </si>
  <si>
    <t>RIESGO BIOLOGICO- VIRUS (es un agente infecciosos microscópico)</t>
  </si>
  <si>
    <t xml:space="preserve">* implementación del protocolo general de  Bioseguridad de acuerdo con  la Resolución 666 de Abril de 2020
Limpieza y desinfección de las instalaciones, herramientas de trabajo y equipos. </t>
  </si>
  <si>
    <t>Limpieza y desinfección</t>
  </si>
  <si>
    <t>Enfermedad COVID-19. Infección
Respiratoria Aguda (IRA) de leve a
grave, que puede ocasionar enfermedad
pulmonar crónica, neumonía o muerte.</t>
  </si>
  <si>
    <t>Resolución 666 de 2020</t>
  </si>
  <si>
    <t>FÍSICO - RUIDO</t>
  </si>
  <si>
    <t xml:space="preserve">Desconcentración, fatiga ,cansancio estrés, afectaciones auditivas </t>
  </si>
  <si>
    <t>Afectaciones auditivas y Estrés</t>
  </si>
  <si>
    <t>Res 2646/2007</t>
  </si>
  <si>
    <t>Apoya muñecas para teclado</t>
  </si>
  <si>
    <t>FENÓMENOS NATURALES</t>
  </si>
  <si>
    <t>Sismo. Terremoto</t>
  </si>
  <si>
    <t>Perdidas materiales, traumas, aplastamiento.</t>
  </si>
  <si>
    <t>Res 1026/1989
Ley 46/1998
Ley 1575/2012
Ley 1523/2013</t>
  </si>
  <si>
    <t>Conato de Incendio.
Incendio</t>
  </si>
  <si>
    <t>Perdidas Materiales
Quemaduras de primer y segundo grado</t>
  </si>
  <si>
    <t>Extintores Cargados y ubicados en las áreas</t>
  </si>
  <si>
    <t>CONTROL INTERNO</t>
  </si>
  <si>
    <t>SEGURIDAD Y SALUD EN EL TRABAJO</t>
  </si>
  <si>
    <t>DOCENTES</t>
  </si>
  <si>
    <t>SERVICIOS GENERALES</t>
  </si>
  <si>
    <t>OPERATIVO</t>
  </si>
  <si>
    <t>Golpes, Heridas, Hematomas</t>
  </si>
  <si>
    <t>Res 2400/1979
Art 4,8,12</t>
  </si>
  <si>
    <t xml:space="preserve">botas antideslizantes
 macha alta </t>
  </si>
  <si>
    <t>ELÉCTRICO</t>
  </si>
  <si>
    <t>CONDICIONES DE SEGURIDAD
Accidentes de tránsito</t>
  </si>
  <si>
    <t>Toma de vías seguras</t>
  </si>
  <si>
    <t>l</t>
  </si>
  <si>
    <t xml:space="preserve">
PESV
SENSIBILIZACION ROL DE PEATON
Se le recomienda a la trabajadora dar uso del puente peatonal, acatar las normas y señales de tránsito</t>
  </si>
  <si>
    <t>QUÍMICO</t>
  </si>
  <si>
    <t>Daño en la piel, irritación mucosas</t>
  </si>
  <si>
    <t>Se cuenta con espacio exclusivo para almacenamiento de productos e insumos para aseo, limpieza y desinfección</t>
  </si>
  <si>
    <t>Elementos de Proteccion personal adecuados para el manejo de los productos de aseo</t>
  </si>
  <si>
    <t>Guantes y monogafas de seguridad para  manejo de productos de desinfección</t>
  </si>
  <si>
    <t>Ninguna</t>
  </si>
  <si>
    <t>Condiciones de la tarea</t>
  </si>
  <si>
    <t>Carga mental y demandas emocionales (Situación actual pandemia Covid -19)</t>
  </si>
  <si>
    <t>Señalización preventiva Covid -19</t>
  </si>
  <si>
    <t>Socialización piezas comunicativas relacionadas con salud mental, prevención Covid -19
Acompañamiento, seguimiento</t>
  </si>
  <si>
    <t>Res 2400/2019
Res 2646/2007</t>
  </si>
  <si>
    <t>Fluidos o excrementos
(Lavado de baños)</t>
  </si>
  <si>
    <t>Limpieza y desinfección de equipos a utilizar</t>
  </si>
  <si>
    <t>Elementos de Proteccion personal y de Bioseguridad</t>
  </si>
  <si>
    <t>Enfermedades infecciosas</t>
  </si>
  <si>
    <t xml:space="preserve">Capacitacion de enfermedades y protocolo  de lavado de baños.
</t>
  </si>
  <si>
    <t>Luz natural</t>
  </si>
  <si>
    <t>Fatiga visual</t>
  </si>
  <si>
    <t>Capacitación en Salud visual
Gestión de Brigada visual</t>
  </si>
  <si>
    <t>Conformación de la Brigada, capacitación extinción del fuego, Participación en simulacros de manejo de conato de incendio
Continuar capacitando en conocimiento del plan de emergencias.
Mantener actualizado y publicado el plan de Emergencias
revisar que en las áreas no hayan fuentes eléctricas en mal estado que generen chispas</t>
  </si>
  <si>
    <t>Movimiento repetitivo</t>
  </si>
  <si>
    <t>Patologías osteomusculares  a nivel de extremidades superiores</t>
  </si>
  <si>
    <t>GATISO DME</t>
  </si>
  <si>
    <t xml:space="preserve">Capacitación hábitos de higiene postural, implementar programa de pausas activas                                                     
                                                                                          </t>
  </si>
  <si>
    <t>Posturas prolongadas</t>
  </si>
  <si>
    <t>Lumbalgias, alteraciones en el sistema osteomuscular, cansancio muscular, dolores de espalda</t>
  </si>
  <si>
    <t xml:space="preserve">Enfermedad en Columna, osteomuscular </t>
  </si>
  <si>
    <t>TOTAL</t>
  </si>
  <si>
    <t>PAGINA 1 DE ______</t>
  </si>
  <si>
    <t>INSTITUTO MUNICIPAL DE CULTURA Y TURISMO DE TENJO</t>
  </si>
  <si>
    <t>CODIGO: SST 08 F02</t>
  </si>
  <si>
    <t>Digitación,a cargo de proyectos Turisticos,atencion medios de comunicación,desplazamientos,Informes,atención al público,recepción de llamadas, reuniones o convenio con entidades de Turismo</t>
  </si>
  <si>
    <t>PRENSA Y COMUNICACIÓN</t>
  </si>
  <si>
    <t>OFICINA/CAMPO</t>
  </si>
  <si>
    <t>Uso de legajadores, tijeras, ganchos, elementos cortantes.
Desplazamientos</t>
  </si>
  <si>
    <t>Accidentes de tránsito 
desplazamientos</t>
  </si>
  <si>
    <t xml:space="preserve">Elaborar la información periodística sobre los asuntos de interés general relativos al Instituto y divulgarla a la opinión pública a través de los diversos medios de comunicación, Coordinar la producción del programa de televisión en conjunto con los medios que se dedican a esta actividad en el municipio, Diseñar piezas y estrategias de comunicación para los programas, servicios, escuelas de formación artística, cultural y musical y de las actividades del Instituto Municipal de Cultura y Turismo de Tenjo, Elaborar campañas de comunicación de diversa índole verbigracia: diseño de diferentes piezas publicitarias como materiales impresos, cuñas o videos de acuerdo a las necesidades específicas de cada asunto
destinados a campañas de comunicación y programas del Instituto Municipal de Cultura y Turismo, Diseñar campañas informativas con el fin de promover la participación de los niños, niñas, jóvenes y adultos de Tenjo en las diferentes actividades y escuelas culturales, artística y musicales programadas por el Instituto, Mantener relación permanente con los medios de comunicación locales o regionales, propendiendo por el logro de la máxima ampliación y difusión de las noticias institucionales a través de envío periódico de información, Diseñar imágenes y plantillas para los banners de las redes sociales, Actualizar permanentemente las redes sociales de tal manera que en tiempo real se ilustre la ejecución diaria de las actividades desarrolladas por el Instituto, Realizar el acompañamiento a diferentes eventos y actividades del Instituto, Mantener actualizada la página web del Instituto, Las demás que se deriven del objeto contractual.
</t>
  </si>
  <si>
    <t>JURIDICA</t>
  </si>
  <si>
    <t>CONTADOR</t>
  </si>
  <si>
    <t>Registrar y verificar en el sistema los movimientos y transacciones contables realizadas por el Instituto Municipal de Cultura y Turismo (pagos a proveedores, cargos bancarios, transferencias, facturas, inventario, entre otras).
Preparar y presentar estados financieros de las operaciones del Instituto, así como revisar y señalar las variaciones encontradas con respecto a períodos anteriores.
Generar la información y asegurar el correcto cálculo de la planilla (ya sea efectuado por compañías externas o a nivel interno). Asegurar la elaboración de informes obligatorios exigidos por la Ley relacionados al pago de la misma.
Registrar y balancear las entradas contables y las transacciones de intercambio semanal de pago a los bancos, relacionados con el Instituto.
Generar el pago a proveedores bajo la aprobación del director (cheques, banca electrónica, transferencias, etc.).
Preparar y efectuar pagos de impuestos al estado de acuerdo a las regulaciones establecidas en la ley.
Llevar el registro de los seguros de activos tangibles e intangibles (seguros de incendio, responsabilidad civil, equipos, entre otros).
Participar de las reuniones de plan de mejora continua.
Archivar documentos bajo su responsabilidad.
 Realizar cualquier otra función asignada por el director del Instituto</t>
  </si>
  <si>
    <t>OFICINA / CAMPO</t>
  </si>
  <si>
    <t>DIRECTOR INSTITUTO MUNICIPAL CULTURA Y TURISMO</t>
  </si>
  <si>
    <t>ADMINISTRATIVO/OPERATIVO</t>
  </si>
  <si>
    <t>ALMACEN /INVENTARIOS</t>
  </si>
  <si>
    <t>ASISTENTE ADMINISTRATIVO DE DIRECTOR IMCTT</t>
  </si>
  <si>
    <t>ASEO GENERAL INSTALACIONES DE INSTITUTO MUNICIPAL DE CULTURA Y TURISMO DE TENJO</t>
  </si>
  <si>
    <t>SEVICIOS GENERALES</t>
  </si>
  <si>
    <t>Capacitación SST, autocuidado y medidas de autocuidado para prevención. Asignación elementos de Bioseguridad.</t>
  </si>
  <si>
    <t>PRENSA Y COMUNICACIÓNES</t>
  </si>
  <si>
    <t>AUXILIAR ADMINISTRATIVO RECEPCIÓN - AUXILIAR ADMINISTRATIVO DE TURISMO IMCTT</t>
  </si>
  <si>
    <t>ADMINISTRATIVO/ OPERATIVO / VIRTUAL</t>
  </si>
  <si>
    <t>INSTALACIONES IMCTT / TRABAJO EN CASA</t>
  </si>
  <si>
    <t>Capacitación y socialización de Protocolo General de Bioseguridad, socialización circula 005 funciones y responsabilidades en SST y prevención Covid 19, autocuidado.
Lavado de manos, desinfección de calzado, toma de temperatura. Asignación elementos de Bioseguridad.</t>
  </si>
  <si>
    <t>Adecuación de puestos de Trabajo</t>
  </si>
  <si>
    <t>Entrega de Elementos de Bioseguridad. ( tapabocas, gel antibacterial)</t>
  </si>
  <si>
    <t>capacitación en Pausas Activas</t>
  </si>
  <si>
    <t>Representar legalmente al Instituto Municipal de Cultura y turismo de Tenjo en todos los actos que se deriven de su cargo, Diseñar y presentar al Consejo Directivo para su aprobación, las políticas culturales y el Plan de Desarrollo cultural para el Municipio, el cual contiene los programas, proyectos y actividades que se realizarán durante el periodo administrativo de la Alcaldía Municipal bajo criterios prospectivos, Ordenar la ejecución presupuestal del Instituto Municipal de Cultura y Turismo de Tenjo, Administrar los recursos físicos, patrimoniales, financieros y de personal del IMCTT, emitiendo los actos administrativos necesarios para
el buen funcionamiento y el desarrollo de la institución, Cumplir e Implementar las acciones resultantes de los Acuerdos emanados del
Consejo Directivo del IMCTT, Dirigir las subdirecciones de Cultura - Turismo y demás dependencias que conforman la estructura del Instituto implementando las herramientas necesarias para el desarrollo, seguimiento, cumplimiento y evaluación de sus planes de gestión, Digitación, supervisión de contratos, a cargo de proyectos Culturales y Turisticos,atencion medios de comunicación,desplazamientos,Informes,atención al público, recepción de llamadas, Presentar los informes de gestión a Alcaldía, Consejo Directivo, al Concejo Municipal y organismos de control, cuando estos lo soliciten</t>
  </si>
  <si>
    <t>Digitación,desplazamientos,manejo de correspondencia, atención al publico, recepción de llamadas y de documentos, Archivo, gestiona y administra recursos financieros necesarios para proyectos o metas, manejo cuentas de OPS-PLANTA, análisis de información de acuerdo con las necesidades del IMCTT, seguimientos permanentes tomando medidas correctivas según necesidad, Garantizar la solvencia del Instituto: hacer que Instituto disponga de medios para afrontar sus compromisos de pago en cualquier momento; Implica, por supuesto, los que estaban planificados, pero también los que pueden surgir de improviso en un momento dado, Colaborar en el mantenimiento de relaciones fluidas y estables tanto con los agentes financieros como con el propio Instituto, Mantener la alerta para que no se encarezca la financiación. Tener controladas las fechas de pagos, los vencimientos de responsabilidades fiscales, etc., de forma que no haya que añadir penalizaciones, recargos o tasas extra por quedarnos deudores en las cuentas o pagar fuera de plazo</t>
  </si>
  <si>
    <t>Evaluación de sistema de control interno, Evaluación gestión de los riesgos, asesorías dependencias de la entidad, auditoria interna, relación con entes externos, digitación,  acompañamiento en riesgos y sistemas de control interno, desplazamientos, manejo de teléfono, archivo, capacitación de acuerdo a requerimientos necesarios para IMCTT.</t>
  </si>
  <si>
    <t>Digitación, coordina espacios y procesos para las diferentes escuelas de formación, Informes, Coordinación de actividades y logística de eventos, desplazamientos, revisión de cuentas en informes de docentes, planificación de actividades de acuerdo a la necesidad del IMCTT, procesos de articulación en formación con subdirectores de Cultura y Turismo.</t>
  </si>
  <si>
    <t xml:space="preserve">Digitación, Manejo y control de Inventarios de instrumentación, asignación de horarios prestamos de espacios para actividades, apoyo logístico a eventos, desplazamientos dentro del municipio., elaboración de informes, </t>
  </si>
  <si>
    <t xml:space="preserve">Digitación, informes, atención al público (visitantes),manejo de correspondencia, recepción de llamadas, manejo de agenda en horarios para prestamos del auditorio de IMCTT, apoyo a la coordinación. </t>
  </si>
  <si>
    <t xml:space="preserve">Prepara ración bebidas (Tintos -Aromáticas), preparación de alimentos de forma eventual (desayunos) y bajo directriz de alta dirección, limpiar polvo, trapear, barrer, lavar baños, limpiar vidrios, encerar, organizar, lavar pisos, limpieza y desinfección de áreas (Oficinas - equipos), preparación de mezclas para limpieza (administrar los productos de aseo acorde a necesidad), organización y clasificación de basuras, buen uso y manejo adecuado del equipo de cocina aseo. </t>
  </si>
  <si>
    <t>Liderar y coordinar todas las actividades relacionadas en Sistema de Seguridad y Salud en el Trabajo, emplear un comportamiento  ético y pensamiento global para proponer planes de enlace entre las áreas claves de resultados de las organizaciones donde participe, especialmente entre productividad y seguridad y salud de los trabajadores,  favorecer los enlaces del Instituto entre el director, subdirectores y sus funcionarios, Diseñar, ejecutar y mejorar los sistemas de gestión en seguridad y salud en el trabajo SG-SST, Utilizar y mejorar  técnicas modernas para la gestión de los riesgos laborales teniendo en cuenta la prevención como primer paso en la gestión SST en el Instituto Municipal, Hacer seguimiento al estado de salud de los funcionarios y contratistas, Mejorar la productividad en los procesos  de servicios a través de la seguridad y salud de los funcionarios y contratistas para dar  calidad de vida a estos  y valor agregado al Instituto, Aplicar conocimientos para apoyar procesos de gestión de calidad y medio ambiente, Identificar y generar planes de acción para dar cumplimiento a la legislación nacional vigente en materia de seguridad y salud en el trabajo en cualquier sector económico, Asesorar cualquier tipo de organizaciones sin importar el sector productivo y a trabajadores tanto formales como informales en la prevención de riesgos laborales y el cumplimiento de la legislación, Atender los diferentes requerimientos en materia de SST por autoridades competentes (Min trabajo, Minsalud, ARL, etc.</t>
  </si>
  <si>
    <t xml:space="preserve">Digitación, Apoyo a estructuración de procesos de contratación contractual, archivo de expedientes,lectura,audiencias, Informes, parte contractual,precontractual,evaluaciones juridicas,atención al oferente,estudios previos,minutas y observaciones,revisión de documentos,estudios juridicos y conceptos requeridos por la entidad,Derechos de petición,elaboración de actos administrativos, asesoria, procesos disciplinarios, desplazamientos </t>
  </si>
  <si>
    <t>Dolores de espalda, lumbares, Fatiga, cansancio corporal. Aumento de peso, desviaciones de columna (escoliosis), cifosis, lordosis por adopción de postura, estrés.</t>
  </si>
  <si>
    <t>Lumbalgias con incapacidad, dolor espalda, problemas cardiovasculares</t>
  </si>
  <si>
    <t>Capacitación en higiene postural.             Programa de Vigilancia Epidemiológico Ergonómico. Promover los estilos de vida saludables y una sana alimentación. Realizar pausas activas de relajación muscular de forma periódica. 
.</t>
  </si>
  <si>
    <t>Exposición a agentes biológicos como
VIRUS COVID-19 (contacto directo o indirecto
entre personas, contacto con objetos
contaminados) Durante la ejecución de actividades laborales o cotidianas.</t>
  </si>
  <si>
    <t>Fiebre, Tos seca. Cansancio, dolor de la garganta, dolor de cabeza, pérdida del sentido del olfato o del gusto.
*Otros Síntomas: Dificultad para respirar, dolor o presión en el pecho.</t>
  </si>
  <si>
    <r>
      <t xml:space="preserve">Señalización prevención Covid 19, distanciamiento social en el lugar de trabajo, Capacitación e Implementación del protocolo general de Bioseguridad, Capacitación sobre Autocuidado - Importancia estilo de vida saludable y aplicación de protocolos lavada de manos, distanciamiento social y uso de EPP, toma de temperatura y registro, aplicación de encuesta Autoreporte de condiciones de salud.
</t>
    </r>
    <r>
      <rPr>
        <b/>
        <sz val="12"/>
        <color theme="1"/>
        <rFont val="Arial Narrow"/>
        <family val="2"/>
      </rPr>
      <t>* Actualizar cambios en matriz según normatividad vigente</t>
    </r>
    <r>
      <rPr>
        <sz val="12"/>
        <color theme="1"/>
        <rFont val="Arial Narrow"/>
        <family val="2"/>
      </rPr>
      <t>*</t>
    </r>
  </si>
  <si>
    <t>capacitación de manejo del estrés, programa de bienestar</t>
  </si>
  <si>
    <t>Estrés Laboral, predisposición y aumento de susceptibilidad a trastornos psicosomáticos, Cefalea, cansancio, perdida de tiempo, disminución del rendimiento laboral</t>
  </si>
  <si>
    <t>Cortaduras, heridas, golpes etc.</t>
  </si>
  <si>
    <t>Pisos lisos, Acumulación y mal almacenamiento de insumos de oficina en puesto de trabajo</t>
  </si>
  <si>
    <t>Señalizacion, 
capacitación orden y aseo</t>
  </si>
  <si>
    <t>Pánico, Traumas, Golpes, contusiones y muerte</t>
  </si>
  <si>
    <t>Capacitacion de como actuar en caso de robo, acceso a teléfonos de emergencia, conformación de brigadas de emergencia</t>
  </si>
  <si>
    <t xml:space="preserve">Alternar tareas con ejercicios, cambios de posición y de actividad. 
</t>
  </si>
  <si>
    <t>Tendinitis, Túnel del Carpo</t>
  </si>
  <si>
    <t>Sillas Ergonómicas
Apoya muñecas para teclado, Reposapiés</t>
  </si>
  <si>
    <t>Transito  por Desplazamiento  diferentes actores viales ( conductor , pasajero , peatón ,ciclista , motociclista )</t>
  </si>
  <si>
    <t>Distancia suficiente de las tomas con respecto a los trabajadores y visitantes</t>
  </si>
  <si>
    <t>Programa de Capacitación en Riesgo Psicosocial  aplicación de batería  de riesgo psicosocial , realización de  actividades de bienestar</t>
  </si>
  <si>
    <t>Estrés Laboral, Trastornos psicosomáticos, Dolor de cabeza, cansancio, perdida de tiempo, disminución del rendimiento laboral</t>
  </si>
  <si>
    <t>Alergias, inhalación de partículas
Uso de video terminales en puestos de trabajo</t>
  </si>
  <si>
    <t xml:space="preserve">Alergias, inhalación de partículas
</t>
  </si>
  <si>
    <t>Condiciones de la tarea
Monotonía</t>
  </si>
  <si>
    <t>Capacitar a los trabajadores en procedimientos seguros para trabajos en alturas. certificados para trabajo en altura, herramientas de anclaje, puntos de anclaje.</t>
  </si>
  <si>
    <t>Manipulación de Instrumentos Almacenamiento
Uso de Tijeras, Bisturí</t>
  </si>
  <si>
    <t>Dolores de cabeza, daño en el oído</t>
  </si>
  <si>
    <t>capacitación
protección auditiva</t>
  </si>
  <si>
    <t>Digitación, Movimiento repetitivo (manipulación de Instrumentos)</t>
  </si>
  <si>
    <t>Apoyanucas para teclado</t>
  </si>
  <si>
    <t>Dolores de espalda, lumbares, Fatiga, cansancio corporal. Aumento de peso, desviaciones de columna (escoliosis), cifosis, lordosis por adopciòn de postura, estrés.</t>
  </si>
  <si>
    <t>Uso de legajadores, tijeras, ganchos, elementos cortantes y manejo de partes del vehículo.</t>
  </si>
  <si>
    <t>Locativos
pisos húmedos, irregulares, desniveles</t>
  </si>
  <si>
    <t xml:space="preserve">Golpes, caídas de objetos </t>
  </si>
  <si>
    <t xml:space="preserve">Señalización piso húmedo
 </t>
  </si>
  <si>
    <t>Señalizacion del área de proceso de limpieza, 
capacitación orden y aseo, limpieza y separación de residuos Capacitación sobre Riesgos</t>
  </si>
  <si>
    <t>Socialización de funciones y responsabilidades, prevención Covid 19 y cumplimiento de normas en seguridad vial</t>
  </si>
  <si>
    <t>LIQUIDOS
Manejo de productos de desinfección  (Amonio cuaternario de quinta generación, hipoclorito,desengrasante,sampic)</t>
  </si>
  <si>
    <t>Intoxicación, quemaduras en piel, dermatitis en piel</t>
  </si>
  <si>
    <t>Capacitacion hojas de seguridad de los químicos.</t>
  </si>
  <si>
    <t>características del grupo social de trabajo</t>
  </si>
  <si>
    <t>Estrés, conflictos interpersonales, alteraciones en el sistema digestivo, efecto por situación actual pandemia Covid 19</t>
  </si>
  <si>
    <t>capacitación
manejo del estrés y programa de bienestar</t>
  </si>
  <si>
    <t>Estrés, temor, angustia, ansiedad,  trastornos del sistema digestivo</t>
  </si>
  <si>
    <t>Aplicación de Batería Riesgo Psicosocial, primer semestre año 2021</t>
  </si>
  <si>
    <t xml:space="preserve">Transmisión de enfermedades </t>
  </si>
  <si>
    <t>Señalización, procedimiento correcto lavado de manos.
Procesos de limpieza y desinfección
Socialización de protocolo de limpieza y desinfección
canecas exclusivas para disposición de toallas de papel</t>
  </si>
  <si>
    <t>protección respiratoria, monogafas y guantes</t>
  </si>
  <si>
    <t xml:space="preserve">Enfermedad osteomuscular (Túnel carpiano, Epicondilitis) </t>
  </si>
  <si>
    <t xml:space="preserve"> Camilla</t>
  </si>
  <si>
    <t xml:space="preserve">
Realizar   el plan de  emergencias.
Participar en simulacros de evacuación.
Capacitase y dar conocimiento del plan de emergencias.
Mantener actualizado y publicado el plan de Emergencias, compra del botiquin</t>
  </si>
  <si>
    <t>Capacitar sobre Higiene Postural, Desarrollo PVE ERGONOMICO,Pausas activas. Realizar examenes medicos ocupacionales</t>
  </si>
  <si>
    <t>Capacitar sobre Higiene Postural, Desarrollo PVE ERGONOMICO,Pausas activas.
 Realizar examenes medicos ocupacionales</t>
  </si>
  <si>
    <t xml:space="preserve">Posturas sedentes (sentados por mas del 40% de la jornada laboral)
</t>
  </si>
  <si>
    <t>SUBDIRECTORES</t>
  </si>
  <si>
    <t xml:space="preserve">RECEPCIONISTAS
</t>
  </si>
  <si>
    <t xml:space="preserve">APOYO ADMINISTRATIVO </t>
  </si>
  <si>
    <t>FT- SST- 0025                                VERSIÓN: 3</t>
  </si>
  <si>
    <t>FECHA DE ACTUALIZACION: 6 AGOSTO DE 2024</t>
  </si>
  <si>
    <t>COORDINADORES</t>
  </si>
  <si>
    <t xml:space="preserve">ALMACENISTA </t>
  </si>
  <si>
    <t>CONDUCTOR</t>
  </si>
  <si>
    <t>MANTENIMIENTO</t>
  </si>
  <si>
    <t>Digitación, archivo, recepción de llamadas, correspondencia física y magnética, atención al publico, socialización y envío de información a contratistas, apoyo al proceso de contratación, manejo de agenda y correo electrónico del director del IMCTT, Coordinación de eventos según necesidad del IMCTT.Mantener los recursos de aprendizaje disponibles para el cuerpo docente, el alumnado y el personal administrativo.
Registrar el acervo de información existente, digital e impreso en los sistemas computacionales del  insitituto.Coordinar la gestión de inventarios según corresponda.Verificar que se cumpla con la política del IMCTT con respecto al préstamo de libros y otros materiales de estudio.
Facilitar a los científicos la documentación de referencia que requieren para sus investigaciones.Clasificar los libros y otra documentación por tema para simplificar la gestión educativa.Asegurarse que las condiciones de gestión ambiental como la humedad, iluminación, temperatura y asepsia, sean óptimas para mantener los libros en perfecto estado.</t>
  </si>
  <si>
    <t>Digitación, a cargo de proyectos ,atencion medios de comunicación,desplazamientos,Informes,atención al público, recepción de llamadas, reuniones o convenio con entidades de Turismo y Cultura.</t>
  </si>
  <si>
    <r>
      <rPr>
        <sz val="12"/>
        <rFont val="Arial Narrow"/>
        <family val="2"/>
      </rPr>
      <t xml:space="preserve">Acordeon, Artes </t>
    </r>
    <r>
      <rPr>
        <b/>
        <sz val="12"/>
        <rFont val="Arial Narrow"/>
        <family val="2"/>
      </rPr>
      <t>escenicas, Artes plásticas, Bajo eléctrico, Contrabajo y ensamble, Ballet, Ballet y danza moderna, Banda marcial, Banda sinfónica, Catedra Tenjana, Clarinete, Coro Mixto, Coro y Técnica bocal, Danza Folclórica, elaboración de juguetes, Estudantina y Guitarra, Flauta, Formador musical, Fotografía, Guitarra y ensamble de Música moderna, Iniciación musical, Literatura, Manualidades (Adulto - Niños), Medios Audiovisuales, Metales altos, Metales bajos, Música campesina, Música Colombiana, Músicas populares Latinoamericanas - Cuerdas pulsadas, Música tradicionales, Oboe y Fagot, Percusión Latina y batería, Percusión Sinfónica, Piano, Pintura, Pintura Muralista y Aerográfica, Plastilina, Saxofón, Teatro, Teatro infantil, Juvenil y Títeres, Violonchelo, Viola y Violín,Ceramica.</t>
    </r>
  </si>
  <si>
    <t xml:space="preserve">
Recoger clientes en un lugar a la hora solicitada.Ayudar a los clientes a cargar y descargar su equipaje.Enterarse de previsiones meteorológicas y de tráfico para estar al corriente de las condiciones de la carretera.Adaptar la ruta para evitar tráfico intenso o construcciones de carreteras, cuando sea necesario.Responder a las preguntas de los clientes respecto a la zona y los lugares locales de interés.Asegurarse de que los asientos del coche estén limpios y resulten cómodos para todos los pasajeros.Programar citas de mantenimiento del vehículo regulares y comunicar cualquier problema
Reservar servicios de lavado y limpieza a fondo del vehiculo para mantener la limpieza tanto interior como exterior del vehículo</t>
  </si>
  <si>
    <t>Realizar labores técnicas en el área en que se encuentre con el fin de facilitar el cumplimiento de los procesos,procedimientos y normatividad vigente, que responda a las expectativas de calidad  y oportunidad para el cumplimiento de los objetivos asignados, conforme a las normas y procedimientos establecidos por el sistema de gestión de la calidad. Mantenimiento de oficinas, vias, ciclovias, fumigacion  de espalda, mantenimientos de estructuras.Manejo de  personal  que guadañan y hacen mantenimientos..</t>
  </si>
  <si>
    <r>
      <t xml:space="preserve">Señalización prevención Covid 19, distanciamiento social en el lugar de trabajo, Capacitación e Implementación del protocolo general de Bioseguridad, Capacitación sobre Autocuidado - Importancia estilo de vida saludable y aplicación de protocolos lavada de manos, distanciamiento social y uso de EPP, toma de temperatura y registro, aplicación de encuesta Autoreporte de condiciones de salud.
</t>
    </r>
    <r>
      <rPr>
        <b/>
        <sz val="8"/>
        <color theme="1"/>
        <rFont val="Arial Narrow"/>
        <family val="2"/>
      </rPr>
      <t>* Actualizar cambios en matriz según normatividad vigente</t>
    </r>
    <r>
      <rPr>
        <sz val="8"/>
        <color theme="1"/>
        <rFont val="Arial Narrow"/>
        <family val="2"/>
      </rPr>
      <t>*</t>
    </r>
  </si>
  <si>
    <t>Recoger clientes en un lugar a la hora solicitada.Ayudar a los clientes a cargar y descargar su equipaje.Enterarse de previsiones meteorológicas y de tráfico para estar al corriente de las condiciones de la carretera.Adaptar la ruta para evitar tráfico intenso o construcciones de carreteras, cuando sea necesario.Responder a las preguntas de los clientes respecto a la zona y los lugares locales de interés.Asegurarse de que los asientos del coche estén limpios y resulten cómodos para todos los pasajeros.Programar citas de mantenimiento del vehículo regulares y comunicar cualquier problema
Reservar servicios de lavado y limpieza a fondo del vehiculo para mantener la limpieza tanto interior como exterior del vehículo</t>
  </si>
  <si>
    <t>CONDUCIR VEHICULO DEL INSTITUTO MUNICIPAL DE CULTURA Y TURISMO DE TENJO</t>
  </si>
  <si>
    <t>MANTENIMIENTO GENERAL INSTALACIONES DE INSTITUTO MUNICIPAL DE CULTURA Y TURISMO DE TENJO</t>
  </si>
  <si>
    <t>MANTENMIIENTO</t>
  </si>
  <si>
    <t>Realizar labores operativas  en el área de mantenimiento locativo y jardineria  conforme a las normas y procedimientos establecidos por el sistema de gestión y seguridad en el trabajo. Mantenimiento, vias internas del IMCTT,  fumigacion , mantenimientos de estructuras,  guadañar pradosy etc...</t>
  </si>
  <si>
    <t>Presencia de ruido de instrumentos  y estudiantes en ensayo</t>
  </si>
  <si>
    <t>IV</t>
  </si>
  <si>
    <t>Ensayos a puerta cerrada</t>
  </si>
  <si>
    <t>NINGUNO</t>
  </si>
  <si>
    <t>Presencia de ruido de instrumentos  y estudiantes en ensayo, Tractor guadaña,golpes intermitentes y de impacto</t>
  </si>
  <si>
    <t>Desconcentración, fatiga ,cansancio estrés, afectaciones auditivas, hipoacucia neurosensorial</t>
  </si>
  <si>
    <t xml:space="preserve">Matenimiento prenvetivo herramientas, </t>
  </si>
  <si>
    <t>uso de tapaoidos tipo copa</t>
  </si>
  <si>
    <t>Entrega de tapaoidos tipo copa</t>
  </si>
  <si>
    <t>capacitacion uso de EPP, cuidado auditivo</t>
  </si>
  <si>
    <t>II</t>
  </si>
  <si>
    <t>no</t>
  </si>
  <si>
    <t>Trabajo en alturas menor a 2 metros
Ubicación en estantería de instrumentos  a 1.5 metros de la superficie; se genera inestabilidad de la superficie</t>
  </si>
  <si>
    <t>Capacitacion trabajo en alturas menor  a 1,5 metros</t>
  </si>
  <si>
    <t>Escaleras tipo tijjera</t>
  </si>
  <si>
    <t>Capacitar a los trabajadores en procedimientos seguros para trabajos en alturas. certificados para trabajo en altura, manejo de escaleras tipo tijera</t>
  </si>
  <si>
    <t>Trabajo en Altura
Ubicación en estantería de instrumentos  a 2.0 metros de la superficie; se genera inestabilidad de la superficie</t>
  </si>
  <si>
    <t xml:space="preserve"> Guantes, Casco</t>
  </si>
  <si>
    <t>Uso de horno de ceramica</t>
  </si>
  <si>
    <t xml:space="preserve">FÍSICO - </t>
  </si>
  <si>
    <t>Presencia de equipos altas temperaturas
Horno de ceramica</t>
  </si>
  <si>
    <t>Quemaduras</t>
  </si>
  <si>
    <t>uso de guantes EPP</t>
  </si>
  <si>
    <t>Quemaduras graves</t>
  </si>
  <si>
    <t>Quemaduras 3 grado</t>
  </si>
  <si>
    <t>capacitacion uso de EPP, Uso de horno solo personal autorizado</t>
  </si>
  <si>
    <t>Inspecion preoperacional horno</t>
  </si>
  <si>
    <t>Uso de guantes</t>
  </si>
  <si>
    <t>Manejo de gas Propano</t>
  </si>
  <si>
    <t>Daño en la piel, irritación mucosas, muerte</t>
  </si>
  <si>
    <t>Se cuenta con espacio exclusivo para formadores al aire libre</t>
  </si>
  <si>
    <t>Elementos de Proteccion personal tapabocas</t>
  </si>
  <si>
    <t>Intoxicación, quemaduras explosion</t>
  </si>
  <si>
    <t>Inpeción conexiones de gas propano</t>
  </si>
  <si>
    <t>Guantes, tapabocas, señalización uso exclusivo docentes autorizados  formación de ceramica, preoperacional horno, mantenimientos preventivos.</t>
  </si>
  <si>
    <t>Guantes y tapabocas</t>
  </si>
  <si>
    <t xml:space="preserve">                               VERSIÓN: 3</t>
  </si>
  <si>
    <t xml:space="preserve">                           VERSIÓN: 3</t>
  </si>
  <si>
    <t xml:space="preserve">                              VERSIÓN: 3</t>
  </si>
  <si>
    <t xml:space="preserve">                             VERSIÓN: 3</t>
  </si>
  <si>
    <t xml:space="preserve">                          VERSIÓN: 3</t>
  </si>
  <si>
    <t xml:space="preserve">                       VERSIÓN: 3</t>
  </si>
  <si>
    <t xml:space="preserve">                    VERSIÓN: 3</t>
  </si>
  <si>
    <t>FECHA DE ACTUALIZACION: 6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</si>
</sst>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61">
    <font>
      <sz val="10"/>
      <name val="Arial"/>
      <family val="2"/>
    </font>
    <font>
      <sz val="11"/>
      <color theme="1"/>
      <name val="Calibri"/>
      <family val="2"/>
      <scheme val="minor"/>
    </font>
    <font>
      <sz val="11"/>
      <color theme="1"/>
      <name val="Calibri"/>
      <family val="2"/>
      <scheme val="minor"/>
    </font>
    <font>
      <sz val="10"/>
      <name val="Arial"/>
      <family val="2"/>
    </font>
    <font>
      <b/>
      <sz val="9"/>
      <name val="Arial"/>
      <family val="2"/>
    </font>
    <font>
      <b/>
      <sz val="14"/>
      <name val="Arial"/>
      <family val="2"/>
    </font>
    <font>
      <b/>
      <sz val="16"/>
      <name val="Arial"/>
      <family val="2"/>
    </font>
    <font>
      <sz val="14"/>
      <name val="Arial"/>
      <family val="2"/>
    </font>
    <font>
      <b/>
      <sz val="11"/>
      <name val="Arial"/>
      <family val="2"/>
    </font>
    <font>
      <b/>
      <sz val="12"/>
      <name val="Arial"/>
      <family val="2"/>
    </font>
    <font>
      <b/>
      <sz val="10"/>
      <name val="Arial"/>
      <family val="2"/>
    </font>
    <font>
      <b/>
      <sz val="9"/>
      <color indexed="8"/>
      <name val="Arial"/>
      <family val="2"/>
    </font>
    <font>
      <sz val="12"/>
      <name val="Arial"/>
      <family val="2"/>
    </font>
    <font>
      <b/>
      <sz val="20"/>
      <name val="Arial"/>
      <family val="2"/>
    </font>
    <font>
      <b/>
      <sz val="12"/>
      <color rgb="FF00B0F0"/>
      <name val="Arial"/>
      <family val="2"/>
    </font>
    <font>
      <sz val="12"/>
      <color theme="1"/>
      <name val="Arial"/>
      <family val="2"/>
    </font>
    <font>
      <sz val="10"/>
      <color indexed="8"/>
      <name val="Arial"/>
      <family val="2"/>
    </font>
    <font>
      <sz val="11"/>
      <color indexed="8"/>
      <name val="Calibri"/>
      <family val="2"/>
    </font>
    <font>
      <sz val="12"/>
      <color theme="1"/>
      <name val="Arial Narrow"/>
      <family val="2"/>
    </font>
    <font>
      <sz val="12"/>
      <color theme="3"/>
      <name val="Arial"/>
      <family val="2"/>
    </font>
    <font>
      <sz val="12"/>
      <color theme="1"/>
      <name val="Calibri"/>
      <family val="2"/>
      <scheme val="minor"/>
    </font>
    <font>
      <b/>
      <sz val="12"/>
      <color indexed="8"/>
      <name val="Arial"/>
      <family val="2"/>
    </font>
    <font>
      <b/>
      <sz val="8"/>
      <name val="Arial"/>
      <family val="2"/>
    </font>
    <font>
      <b/>
      <sz val="8"/>
      <color indexed="81"/>
      <name val="Tahoma"/>
      <family val="2"/>
    </font>
    <font>
      <sz val="8"/>
      <color indexed="81"/>
      <name val="Tahoma"/>
      <family val="2"/>
    </font>
    <font>
      <sz val="12"/>
      <name val="Arial Narrow"/>
      <family val="2"/>
    </font>
    <font>
      <b/>
      <sz val="12"/>
      <name val="Arial Narrow"/>
      <family val="2"/>
    </font>
    <font>
      <sz val="12"/>
      <color indexed="8"/>
      <name val="Arial Narrow"/>
      <family val="2"/>
    </font>
    <font>
      <sz val="12"/>
      <color theme="1"/>
      <name val="Arial "/>
    </font>
    <font>
      <sz val="12"/>
      <name val="Arial "/>
    </font>
    <font>
      <b/>
      <sz val="12"/>
      <color indexed="8"/>
      <name val="Arial "/>
    </font>
    <font>
      <sz val="10"/>
      <name val="Arial Narrow"/>
      <family val="2"/>
    </font>
    <font>
      <b/>
      <sz val="18"/>
      <color theme="1" tint="0.14999847407452621"/>
      <name val="Arial Narrow"/>
      <family val="2"/>
    </font>
    <font>
      <b/>
      <sz val="9"/>
      <name val="Arial Narrow"/>
      <family val="2"/>
    </font>
    <font>
      <b/>
      <sz val="11"/>
      <name val="Arial Narrow"/>
      <family val="2"/>
    </font>
    <font>
      <b/>
      <sz val="10"/>
      <name val="Arial Narrow"/>
      <family val="2"/>
    </font>
    <font>
      <b/>
      <sz val="9"/>
      <color indexed="8"/>
      <name val="Arial Narrow"/>
      <family val="2"/>
    </font>
    <font>
      <b/>
      <sz val="20"/>
      <name val="Arial Narrow"/>
      <family val="2"/>
    </font>
    <font>
      <b/>
      <sz val="12"/>
      <color rgb="FF00B0F0"/>
      <name val="Arial Narrow"/>
      <family val="2"/>
    </font>
    <font>
      <sz val="10"/>
      <color theme="1"/>
      <name val="Arial Narrow"/>
      <family val="2"/>
    </font>
    <font>
      <sz val="11"/>
      <name val="Arial Narrow"/>
      <family val="2"/>
    </font>
    <font>
      <b/>
      <sz val="18"/>
      <name val="Arial Narrow"/>
      <family val="2"/>
    </font>
    <font>
      <sz val="11"/>
      <color theme="1"/>
      <name val="Arial Narrow"/>
      <family val="2"/>
    </font>
    <font>
      <b/>
      <sz val="10"/>
      <color indexed="8"/>
      <name val="Arial Narrow"/>
      <family val="2"/>
    </font>
    <font>
      <b/>
      <sz val="12"/>
      <color indexed="8"/>
      <name val="Arial Narrow"/>
      <family val="2"/>
    </font>
    <font>
      <b/>
      <sz val="12"/>
      <color rgb="FFFF0000"/>
      <name val="Arial Narrow"/>
      <family val="2"/>
    </font>
    <font>
      <b/>
      <sz val="12"/>
      <color theme="1"/>
      <name val="Arial Narrow"/>
      <family val="2"/>
    </font>
    <font>
      <b/>
      <sz val="12"/>
      <color rgb="FFFF0000"/>
      <name val="Arial"/>
      <family val="2"/>
    </font>
    <font>
      <sz val="9"/>
      <name val="Arial Narrow"/>
      <family val="2"/>
    </font>
    <font>
      <sz val="8"/>
      <name val="Arial Narrow"/>
      <family val="2"/>
    </font>
    <font>
      <b/>
      <sz val="8"/>
      <color theme="1" tint="0.14999847407452621"/>
      <name val="Arial Narrow"/>
      <family val="2"/>
    </font>
    <font>
      <sz val="8"/>
      <color theme="1"/>
      <name val="Arial Narrow"/>
      <family val="2"/>
    </font>
    <font>
      <b/>
      <sz val="8"/>
      <name val="Arial Narrow"/>
      <family val="2"/>
    </font>
    <font>
      <b/>
      <sz val="8"/>
      <color theme="1"/>
      <name val="Arial Narrow"/>
      <family val="2"/>
    </font>
    <font>
      <b/>
      <sz val="8"/>
      <color indexed="8"/>
      <name val="Arial Narrow"/>
      <family val="2"/>
    </font>
    <font>
      <b/>
      <sz val="8"/>
      <color rgb="FF00B0F0"/>
      <name val="Arial Narrow"/>
      <family val="2"/>
    </font>
    <font>
      <sz val="8"/>
      <color indexed="8"/>
      <name val="Arial Narrow"/>
      <family val="2"/>
    </font>
    <font>
      <sz val="8"/>
      <name val="Arial "/>
    </font>
    <font>
      <sz val="8"/>
      <color theme="1"/>
      <name val="Arial "/>
    </font>
    <font>
      <b/>
      <sz val="8"/>
      <color indexed="8"/>
      <name val="Arial "/>
    </font>
    <font>
      <sz val="8"/>
      <color theme="1"/>
      <name val="Arial"/>
      <family val="2"/>
    </font>
  </fonts>
  <fills count="14">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31"/>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rgb="FF92D050"/>
        <bgColor indexed="64"/>
      </patternFill>
    </fill>
    <fill>
      <patternFill patternType="solid">
        <fgColor theme="6"/>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s>
  <borders count="4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13">
    <xf numFmtId="0" fontId="0" fillId="0" borderId="0"/>
    <xf numFmtId="0" fontId="3" fillId="0" borderId="0"/>
    <xf numFmtId="0" fontId="3" fillId="0" borderId="0"/>
    <xf numFmtId="0" fontId="16" fillId="0" borderId="0">
      <alignment vertical="top"/>
    </xf>
    <xf numFmtId="164" fontId="3" fillId="0" borderId="0" applyFont="0" applyFill="0" applyBorder="0" applyAlignment="0" applyProtection="0"/>
    <xf numFmtId="0" fontId="3" fillId="0" borderId="0"/>
    <xf numFmtId="0" fontId="2" fillId="0" borderId="0"/>
    <xf numFmtId="0" fontId="17" fillId="0" borderId="0"/>
    <xf numFmtId="0" fontId="2" fillId="2" borderId="1" applyNumberFormat="0" applyFont="0" applyAlignment="0" applyProtection="0"/>
    <xf numFmtId="9" fontId="3" fillId="0" borderId="0" applyFont="0" applyFill="0" applyBorder="0" applyAlignment="0" applyProtection="0"/>
    <xf numFmtId="9" fontId="3" fillId="0" borderId="0" applyFill="0" applyBorder="0" applyAlignment="0" applyProtection="0"/>
    <xf numFmtId="0" fontId="3" fillId="0" borderId="0"/>
    <xf numFmtId="0" fontId="1" fillId="0" borderId="0"/>
  </cellStyleXfs>
  <cellXfs count="37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textRotation="90"/>
    </xf>
    <xf numFmtId="0" fontId="4" fillId="3" borderId="0" xfId="1" applyFont="1" applyFill="1" applyAlignment="1">
      <alignment vertical="center" textRotation="90" wrapText="1"/>
    </xf>
    <xf numFmtId="0" fontId="4" fillId="4" borderId="5" xfId="1" applyFont="1" applyFill="1" applyBorder="1" applyAlignment="1">
      <alignment vertical="center" textRotation="90" wrapText="1"/>
    </xf>
    <xf numFmtId="0" fontId="4" fillId="4" borderId="0" xfId="1" applyFont="1" applyFill="1" applyAlignment="1">
      <alignment vertical="center" textRotation="90" wrapText="1"/>
    </xf>
    <xf numFmtId="0" fontId="12" fillId="3" borderId="0" xfId="0" applyFont="1" applyFill="1"/>
    <xf numFmtId="0" fontId="12" fillId="0" borderId="0" xfId="0" applyFont="1"/>
    <xf numFmtId="0" fontId="12" fillId="0" borderId="20" xfId="0" applyFont="1" applyBorder="1" applyAlignment="1">
      <alignment horizontal="center" vertical="center"/>
    </xf>
    <xf numFmtId="0" fontId="12" fillId="3" borderId="20" xfId="0" applyFont="1" applyFill="1" applyBorder="1" applyAlignment="1">
      <alignment horizontal="center" vertical="center" wrapText="1"/>
    </xf>
    <xf numFmtId="0" fontId="14"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12" fillId="6" borderId="20" xfId="0" applyFont="1" applyFill="1" applyBorder="1" applyAlignment="1">
      <alignment horizontal="center" vertical="center" textRotation="90"/>
    </xf>
    <xf numFmtId="0" fontId="12" fillId="7" borderId="20" xfId="0" applyFont="1" applyFill="1" applyBorder="1" applyAlignment="1">
      <alignment horizontal="center" vertical="center"/>
    </xf>
    <xf numFmtId="0" fontId="12" fillId="7" borderId="20" xfId="0" applyFont="1" applyFill="1" applyBorder="1" applyAlignment="1">
      <alignment horizontal="center" vertical="center" wrapText="1"/>
    </xf>
    <xf numFmtId="0" fontId="12" fillId="0" borderId="20" xfId="0" applyFont="1" applyBorder="1" applyAlignment="1">
      <alignment vertical="center" wrapText="1"/>
    </xf>
    <xf numFmtId="0" fontId="12" fillId="3" borderId="0" xfId="0" applyFont="1" applyFill="1" applyAlignment="1">
      <alignment horizontal="center"/>
    </xf>
    <xf numFmtId="0" fontId="12" fillId="0" borderId="0" xfId="0" applyFont="1" applyAlignment="1">
      <alignment horizontal="center"/>
    </xf>
    <xf numFmtId="0" fontId="12" fillId="0" borderId="17" xfId="0" applyFont="1" applyBorder="1" applyAlignment="1">
      <alignment horizontal="center" vertical="center"/>
    </xf>
    <xf numFmtId="0" fontId="12" fillId="3" borderId="17" xfId="0" applyFont="1" applyFill="1" applyBorder="1" applyAlignment="1">
      <alignment horizontal="center" vertical="center" wrapText="1"/>
    </xf>
    <xf numFmtId="0" fontId="12" fillId="0" borderId="17" xfId="0" applyFont="1" applyBorder="1" applyAlignment="1">
      <alignment vertical="center" wrapText="1"/>
    </xf>
    <xf numFmtId="0" fontId="12" fillId="0" borderId="17" xfId="0" applyFont="1" applyBorder="1" applyAlignment="1">
      <alignment horizontal="center" vertical="center" wrapText="1"/>
    </xf>
    <xf numFmtId="0" fontId="12" fillId="6" borderId="17" xfId="0" applyFont="1" applyFill="1" applyBorder="1" applyAlignment="1">
      <alignment horizontal="center" vertical="center" textRotation="90"/>
    </xf>
    <xf numFmtId="0" fontId="15" fillId="0" borderId="17" xfId="0" applyFont="1" applyBorder="1" applyAlignment="1">
      <alignment horizontal="center" vertical="center"/>
    </xf>
    <xf numFmtId="0" fontId="12" fillId="7" borderId="17" xfId="0" applyFont="1" applyFill="1" applyBorder="1" applyAlignment="1">
      <alignment horizontal="center" vertical="center"/>
    </xf>
    <xf numFmtId="0" fontId="12" fillId="7" borderId="17" xfId="0" applyFont="1" applyFill="1" applyBorder="1" applyAlignment="1">
      <alignment horizontal="center" vertical="center" wrapText="1"/>
    </xf>
    <xf numFmtId="0" fontId="12" fillId="0" borderId="17" xfId="2" applyFont="1" applyBorder="1" applyAlignment="1">
      <alignment horizontal="justify" vertical="center"/>
    </xf>
    <xf numFmtId="0" fontId="12" fillId="0" borderId="17" xfId="0" applyFont="1" applyBorder="1" applyAlignment="1">
      <alignment wrapText="1"/>
    </xf>
    <xf numFmtId="0" fontId="12" fillId="0" borderId="17" xfId="0" applyFont="1" applyBorder="1"/>
    <xf numFmtId="0" fontId="12" fillId="0" borderId="17" xfId="0" applyFont="1" applyBorder="1" applyAlignment="1">
      <alignment horizontal="left" vertical="center" wrapText="1"/>
    </xf>
    <xf numFmtId="0" fontId="15" fillId="0" borderId="17" xfId="0" applyFont="1" applyBorder="1" applyAlignment="1">
      <alignment horizontal="center" vertical="center" wrapText="1"/>
    </xf>
    <xf numFmtId="0" fontId="12" fillId="0" borderId="17" xfId="0" applyFont="1" applyBorder="1" applyAlignment="1">
      <alignment horizontal="justify" vertical="center" wrapText="1"/>
    </xf>
    <xf numFmtId="0" fontId="0" fillId="5" borderId="0" xfId="0" applyFill="1"/>
    <xf numFmtId="0" fontId="0" fillId="5" borderId="0" xfId="0" applyFill="1" applyAlignment="1">
      <alignment horizontal="center"/>
    </xf>
    <xf numFmtId="0" fontId="0" fillId="3" borderId="0" xfId="0" applyFill="1"/>
    <xf numFmtId="0" fontId="14" fillId="0" borderId="20" xfId="0" applyFont="1" applyBorder="1" applyAlignment="1">
      <alignment horizontal="center" vertical="center" wrapText="1"/>
    </xf>
    <xf numFmtId="0" fontId="15" fillId="0" borderId="20" xfId="0" applyFont="1" applyBorder="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8" fillId="0" borderId="17" xfId="0" applyFont="1" applyBorder="1" applyAlignment="1">
      <alignment horizontal="center" vertical="center" wrapText="1"/>
    </xf>
    <xf numFmtId="0" fontId="12" fillId="0" borderId="26" xfId="0" applyFont="1" applyBorder="1" applyAlignment="1">
      <alignment horizontal="center" vertical="center" wrapText="1"/>
    </xf>
    <xf numFmtId="0" fontId="15" fillId="0" borderId="31" xfId="0" applyFont="1" applyBorder="1" applyAlignment="1">
      <alignment horizontal="center" vertical="center" wrapText="1"/>
    </xf>
    <xf numFmtId="0" fontId="19" fillId="6" borderId="17" xfId="0" applyFont="1" applyFill="1" applyBorder="1" applyAlignment="1">
      <alignment horizontal="center" vertical="center" textRotation="90"/>
    </xf>
    <xf numFmtId="0" fontId="19" fillId="3" borderId="17" xfId="0" applyFont="1" applyFill="1" applyBorder="1" applyAlignment="1">
      <alignment horizontal="center" vertical="center" wrapText="1"/>
    </xf>
    <xf numFmtId="0" fontId="19" fillId="0" borderId="17" xfId="0" applyFont="1" applyBorder="1" applyAlignment="1">
      <alignment horizontal="center" vertical="center"/>
    </xf>
    <xf numFmtId="0" fontId="19" fillId="7" borderId="17" xfId="0" applyFont="1" applyFill="1" applyBorder="1" applyAlignment="1">
      <alignment horizontal="center" vertical="center"/>
    </xf>
    <xf numFmtId="0" fontId="19" fillId="7" borderId="17" xfId="0" applyFont="1" applyFill="1" applyBorder="1" applyAlignment="1">
      <alignment horizontal="center" vertical="center" wrapText="1"/>
    </xf>
    <xf numFmtId="0" fontId="12" fillId="6" borderId="32" xfId="0" applyFont="1" applyFill="1" applyBorder="1" applyAlignment="1">
      <alignment horizontal="center" vertical="center" textRotation="90"/>
    </xf>
    <xf numFmtId="0" fontId="12" fillId="7" borderId="33" xfId="0" applyFont="1" applyFill="1" applyBorder="1" applyAlignment="1">
      <alignment horizontal="center" vertical="center"/>
    </xf>
    <xf numFmtId="0" fontId="12" fillId="7" borderId="33" xfId="0" applyFont="1" applyFill="1" applyBorder="1" applyAlignment="1">
      <alignment horizontal="center" vertical="center" wrapText="1"/>
    </xf>
    <xf numFmtId="0" fontId="20" fillId="0" borderId="17"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31" xfId="0" applyFont="1" applyBorder="1" applyAlignment="1">
      <alignment horizontal="center" vertical="center"/>
    </xf>
    <xf numFmtId="0" fontId="9" fillId="3" borderId="0" xfId="1" applyFont="1" applyFill="1" applyAlignment="1">
      <alignment vertical="center" textRotation="90" wrapText="1"/>
    </xf>
    <xf numFmtId="0" fontId="9" fillId="4" borderId="0" xfId="1" applyFont="1" applyFill="1" applyAlignment="1">
      <alignment vertical="center" textRotation="90" wrapText="1"/>
    </xf>
    <xf numFmtId="0" fontId="12" fillId="3" borderId="16" xfId="0" applyFont="1" applyFill="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vertical="center"/>
    </xf>
    <xf numFmtId="0" fontId="26" fillId="8" borderId="17" xfId="0" applyFont="1" applyFill="1" applyBorder="1" applyAlignment="1">
      <alignment horizontal="center" vertical="center"/>
    </xf>
    <xf numFmtId="0" fontId="27" fillId="0" borderId="17" xfId="0" applyFont="1" applyBorder="1" applyAlignment="1">
      <alignment horizontal="left" vertical="center"/>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3" borderId="17" xfId="0" applyFont="1" applyFill="1" applyBorder="1" applyAlignment="1">
      <alignment vertical="center" wrapText="1"/>
    </xf>
    <xf numFmtId="0" fontId="26" fillId="10" borderId="17" xfId="0" applyFont="1" applyFill="1" applyBorder="1" applyAlignment="1">
      <alignment horizontal="center" vertical="center"/>
    </xf>
    <xf numFmtId="9" fontId="26" fillId="10" borderId="17" xfId="10" applyFont="1" applyFill="1" applyBorder="1" applyAlignment="1">
      <alignment horizontal="center" vertical="center"/>
    </xf>
    <xf numFmtId="0" fontId="28" fillId="0" borderId="0" xfId="12" applyFont="1"/>
    <xf numFmtId="0" fontId="29" fillId="0" borderId="17" xfId="12" applyFont="1" applyBorder="1" applyAlignment="1">
      <alignment horizontal="center" vertical="center" wrapText="1"/>
    </xf>
    <xf numFmtId="0" fontId="28" fillId="0" borderId="17" xfId="12" applyFont="1" applyBorder="1" applyAlignment="1">
      <alignment horizontal="center" vertical="center" wrapText="1"/>
    </xf>
    <xf numFmtId="0" fontId="30" fillId="0" borderId="17" xfId="12" applyFont="1" applyBorder="1" applyAlignment="1">
      <alignment horizontal="center" vertical="center" wrapText="1"/>
    </xf>
    <xf numFmtId="0" fontId="28" fillId="0" borderId="17" xfId="12" applyFont="1" applyBorder="1" applyAlignment="1">
      <alignment horizontal="justify" vertical="center" wrapText="1"/>
    </xf>
    <xf numFmtId="0" fontId="15" fillId="0" borderId="17" xfId="12" applyFont="1" applyBorder="1" applyAlignment="1">
      <alignment horizontal="center" vertical="center" wrapText="1"/>
    </xf>
    <xf numFmtId="0" fontId="15" fillId="3" borderId="17" xfId="12" applyFont="1" applyFill="1" applyBorder="1" applyAlignment="1">
      <alignment horizontal="center" vertical="center" wrapText="1"/>
    </xf>
    <xf numFmtId="0" fontId="29" fillId="3" borderId="17" xfId="12" applyFont="1" applyFill="1" applyBorder="1" applyAlignment="1">
      <alignment horizontal="center" vertical="center" wrapText="1"/>
    </xf>
    <xf numFmtId="0" fontId="28" fillId="3" borderId="17" xfId="12" applyFont="1" applyFill="1" applyBorder="1" applyAlignment="1">
      <alignment horizontal="center" vertical="center" wrapText="1"/>
    </xf>
    <xf numFmtId="0" fontId="30" fillId="3" borderId="17" xfId="12" applyFont="1" applyFill="1" applyBorder="1" applyAlignment="1">
      <alignment horizontal="center" vertical="center" wrapText="1"/>
    </xf>
    <xf numFmtId="0" fontId="28" fillId="3" borderId="17" xfId="12" applyFont="1" applyFill="1" applyBorder="1" applyAlignment="1">
      <alignment horizontal="justify" vertical="center" wrapText="1"/>
    </xf>
    <xf numFmtId="0" fontId="26" fillId="11" borderId="17" xfId="0" applyFont="1" applyFill="1" applyBorder="1" applyAlignment="1">
      <alignment horizontal="center" vertical="center"/>
    </xf>
    <xf numFmtId="9" fontId="26" fillId="11" borderId="17" xfId="10" applyFont="1" applyFill="1" applyBorder="1" applyAlignment="1">
      <alignment horizontal="center" vertical="center"/>
    </xf>
    <xf numFmtId="0" fontId="22" fillId="7" borderId="22" xfId="0" applyFont="1" applyFill="1" applyBorder="1" applyAlignment="1">
      <alignment horizontal="center" vertical="center" textRotation="90" wrapText="1"/>
    </xf>
    <xf numFmtId="0" fontId="4" fillId="7" borderId="15" xfId="1" applyFont="1" applyFill="1" applyBorder="1" applyAlignment="1">
      <alignment horizontal="center" vertical="center" wrapText="1"/>
    </xf>
    <xf numFmtId="0" fontId="9" fillId="7" borderId="28" xfId="0" applyFont="1" applyFill="1" applyBorder="1" applyAlignment="1">
      <alignment horizontal="center" vertical="center" textRotation="90" wrapText="1"/>
    </xf>
    <xf numFmtId="0" fontId="9" fillId="7" borderId="19" xfId="1" applyFont="1" applyFill="1" applyBorder="1" applyAlignment="1">
      <alignment horizontal="center" vertical="center" textRotation="90" wrapText="1"/>
    </xf>
    <xf numFmtId="0" fontId="9" fillId="7" borderId="29" xfId="1" applyFont="1" applyFill="1" applyBorder="1" applyAlignment="1">
      <alignment horizontal="center" vertical="center" textRotation="90" wrapText="1"/>
    </xf>
    <xf numFmtId="0" fontId="9" fillId="7" borderId="15" xfId="1" applyFont="1" applyFill="1" applyBorder="1" applyAlignment="1">
      <alignment horizontal="center" vertical="center" wrapText="1"/>
    </xf>
    <xf numFmtId="0" fontId="31" fillId="0" borderId="0" xfId="0" applyFont="1"/>
    <xf numFmtId="0" fontId="31" fillId="0" borderId="0" xfId="0" applyFont="1" applyAlignment="1">
      <alignment horizontal="center"/>
    </xf>
    <xf numFmtId="0" fontId="31" fillId="0" borderId="0" xfId="0" applyFont="1" applyAlignment="1">
      <alignment horizontal="center" vertical="center"/>
    </xf>
    <xf numFmtId="0" fontId="31" fillId="0" borderId="0" xfId="0" applyFont="1" applyAlignment="1">
      <alignment textRotation="90"/>
    </xf>
    <xf numFmtId="0" fontId="33" fillId="3" borderId="0" xfId="1" applyFont="1" applyFill="1" applyAlignment="1">
      <alignment vertical="center" textRotation="90" wrapText="1"/>
    </xf>
    <xf numFmtId="0" fontId="33" fillId="4" borderId="5" xfId="1" applyFont="1" applyFill="1" applyBorder="1" applyAlignment="1">
      <alignment vertical="center" textRotation="90" wrapText="1"/>
    </xf>
    <xf numFmtId="0" fontId="33" fillId="4" borderId="0" xfId="1" applyFont="1" applyFill="1" applyAlignment="1">
      <alignment vertical="center" textRotation="90" wrapText="1"/>
    </xf>
    <xf numFmtId="0" fontId="26" fillId="8" borderId="17" xfId="1" applyFont="1" applyFill="1" applyBorder="1" applyAlignment="1">
      <alignment horizontal="center" vertical="center" textRotation="90" wrapText="1"/>
    </xf>
    <xf numFmtId="0" fontId="25" fillId="3" borderId="0" xfId="0" applyFont="1" applyFill="1"/>
    <xf numFmtId="0" fontId="25" fillId="0" borderId="0" xfId="0" applyFont="1"/>
    <xf numFmtId="0" fontId="25" fillId="0" borderId="20" xfId="0" applyFont="1" applyBorder="1" applyAlignment="1">
      <alignment horizontal="center" vertical="center"/>
    </xf>
    <xf numFmtId="0" fontId="25" fillId="3" borderId="20" xfId="0" applyFont="1" applyFill="1" applyBorder="1" applyAlignment="1">
      <alignment horizontal="center" vertical="center" wrapText="1"/>
    </xf>
    <xf numFmtId="0" fontId="38" fillId="0" borderId="17" xfId="0" applyFont="1" applyBorder="1" applyAlignment="1">
      <alignment horizontal="center" vertical="center" wrapText="1"/>
    </xf>
    <xf numFmtId="0" fontId="25" fillId="0" borderId="20" xfId="0" applyFont="1" applyBorder="1" applyAlignment="1">
      <alignment horizontal="center" vertical="center" wrapText="1"/>
    </xf>
    <xf numFmtId="0" fontId="25" fillId="6" borderId="20" xfId="0" applyFont="1" applyFill="1" applyBorder="1" applyAlignment="1">
      <alignment horizontal="center" vertical="center" textRotation="90"/>
    </xf>
    <xf numFmtId="0" fontId="25" fillId="7" borderId="20" xfId="0" applyFont="1" applyFill="1" applyBorder="1" applyAlignment="1">
      <alignment horizontal="center" vertical="center"/>
    </xf>
    <xf numFmtId="0" fontId="25" fillId="7" borderId="20" xfId="0" applyFont="1" applyFill="1" applyBorder="1" applyAlignment="1">
      <alignment horizontal="center" vertical="center" wrapText="1"/>
    </xf>
    <xf numFmtId="0" fontId="25" fillId="0" borderId="20" xfId="0" applyFont="1" applyBorder="1" applyAlignment="1">
      <alignment vertical="center" wrapText="1"/>
    </xf>
    <xf numFmtId="0" fontId="25" fillId="3" borderId="0" xfId="0" applyFont="1" applyFill="1" applyAlignment="1">
      <alignment horizontal="center"/>
    </xf>
    <xf numFmtId="0" fontId="25" fillId="0" borderId="0" xfId="0" applyFont="1" applyAlignment="1">
      <alignment horizontal="center"/>
    </xf>
    <xf numFmtId="0" fontId="25" fillId="3"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6" borderId="17" xfId="0" applyFont="1" applyFill="1" applyBorder="1" applyAlignment="1">
      <alignment horizontal="center" vertical="center" textRotation="90"/>
    </xf>
    <xf numFmtId="0" fontId="18" fillId="0" borderId="17" xfId="0" applyFont="1" applyBorder="1" applyAlignment="1">
      <alignment horizontal="center" vertical="center"/>
    </xf>
    <xf numFmtId="0" fontId="25" fillId="7" borderId="17" xfId="0" applyFont="1" applyFill="1" applyBorder="1" applyAlignment="1">
      <alignment horizontal="center" vertical="center"/>
    </xf>
    <xf numFmtId="0" fontId="25" fillId="7" borderId="17" xfId="0" applyFont="1" applyFill="1" applyBorder="1" applyAlignment="1">
      <alignment horizontal="center" vertical="center" wrapText="1"/>
    </xf>
    <xf numFmtId="0" fontId="25" fillId="0" borderId="17" xfId="2" applyFont="1" applyBorder="1" applyAlignment="1">
      <alignment horizontal="justify" vertical="center"/>
    </xf>
    <xf numFmtId="0" fontId="25" fillId="0" borderId="17" xfId="0" applyFont="1" applyBorder="1" applyAlignment="1">
      <alignment wrapText="1"/>
    </xf>
    <xf numFmtId="0" fontId="25" fillId="0" borderId="17" xfId="0" applyFont="1" applyBorder="1"/>
    <xf numFmtId="0" fontId="25" fillId="0" borderId="17" xfId="0" applyFont="1" applyBorder="1" applyAlignment="1">
      <alignment horizontal="left" vertical="center" wrapText="1"/>
    </xf>
    <xf numFmtId="0" fontId="25" fillId="0" borderId="17" xfId="0" applyFont="1" applyBorder="1" applyAlignment="1">
      <alignment horizontal="justify" vertical="center" wrapText="1"/>
    </xf>
    <xf numFmtId="0" fontId="39" fillId="0" borderId="17" xfId="0" applyFont="1" applyBorder="1" applyAlignment="1">
      <alignment horizontal="center" vertical="center" wrapText="1"/>
    </xf>
    <xf numFmtId="0" fontId="39" fillId="0" borderId="17" xfId="0" applyFont="1" applyBorder="1" applyAlignment="1">
      <alignment horizontal="center" vertical="center"/>
    </xf>
    <xf numFmtId="0" fontId="40" fillId="3" borderId="17" xfId="0" applyFont="1" applyFill="1" applyBorder="1" applyAlignment="1">
      <alignment horizontal="center" vertical="center" wrapText="1"/>
    </xf>
    <xf numFmtId="0" fontId="31" fillId="6" borderId="17" xfId="0" applyFont="1" applyFill="1" applyBorder="1" applyAlignment="1">
      <alignment horizontal="center" vertical="center" textRotation="90"/>
    </xf>
    <xf numFmtId="0" fontId="31" fillId="3" borderId="0" xfId="0" applyFont="1" applyFill="1"/>
    <xf numFmtId="0" fontId="31" fillId="3" borderId="0" xfId="0" applyFont="1" applyFill="1" applyAlignment="1">
      <alignment horizontal="center"/>
    </xf>
    <xf numFmtId="0" fontId="8" fillId="7" borderId="22" xfId="0" applyFont="1" applyFill="1" applyBorder="1" applyAlignment="1">
      <alignment horizontal="center" vertical="center" textRotation="90" wrapText="1"/>
    </xf>
    <xf numFmtId="0" fontId="8" fillId="7" borderId="28" xfId="0" applyFont="1" applyFill="1" applyBorder="1" applyAlignment="1">
      <alignment horizontal="center" vertical="center" textRotation="90" wrapText="1"/>
    </xf>
    <xf numFmtId="0" fontId="26" fillId="0" borderId="17" xfId="0" applyFont="1" applyBorder="1" applyAlignment="1">
      <alignment horizontal="left" vertical="center"/>
    </xf>
    <xf numFmtId="0" fontId="25" fillId="0" borderId="17" xfId="0" applyFont="1" applyBorder="1" applyAlignment="1">
      <alignment horizontal="left" vertical="top" wrapText="1"/>
    </xf>
    <xf numFmtId="0" fontId="27" fillId="0" borderId="17" xfId="0" applyFont="1" applyBorder="1" applyAlignment="1">
      <alignment horizontal="left" vertical="center" wrapText="1"/>
    </xf>
    <xf numFmtId="0" fontId="18" fillId="0" borderId="0" xfId="12" applyFont="1"/>
    <xf numFmtId="0" fontId="18" fillId="0" borderId="17" xfId="12" applyFont="1" applyBorder="1" applyAlignment="1">
      <alignment horizontal="center" vertical="center" wrapText="1"/>
    </xf>
    <xf numFmtId="0" fontId="25" fillId="0" borderId="17" xfId="12" applyFont="1" applyBorder="1" applyAlignment="1">
      <alignment horizontal="center" vertical="center" wrapText="1"/>
    </xf>
    <xf numFmtId="0" fontId="18" fillId="0" borderId="17" xfId="12" applyFont="1" applyBorder="1" applyAlignment="1">
      <alignment horizontal="center" vertical="center"/>
    </xf>
    <xf numFmtId="0" fontId="25" fillId="3" borderId="17" xfId="12" applyFont="1" applyFill="1" applyBorder="1" applyAlignment="1">
      <alignment horizontal="center" vertical="center" wrapText="1"/>
    </xf>
    <xf numFmtId="0" fontId="44" fillId="0" borderId="17" xfId="12" applyFont="1" applyBorder="1" applyAlignment="1">
      <alignment horizontal="center" vertical="center" wrapText="1"/>
    </xf>
    <xf numFmtId="0" fontId="18" fillId="0" borderId="17" xfId="12" applyFont="1" applyBorder="1" applyAlignment="1">
      <alignment horizontal="justify" vertical="center" wrapText="1"/>
    </xf>
    <xf numFmtId="0" fontId="25" fillId="0" borderId="17" xfId="12" applyFont="1" applyBorder="1" applyAlignment="1">
      <alignment horizontal="center" vertical="center"/>
    </xf>
    <xf numFmtId="0" fontId="18" fillId="0" borderId="17" xfId="12" applyFont="1" applyBorder="1"/>
    <xf numFmtId="0" fontId="18" fillId="0" borderId="17" xfId="12" applyFont="1" applyBorder="1" applyAlignment="1">
      <alignment vertical="center" wrapText="1"/>
    </xf>
    <xf numFmtId="0" fontId="18" fillId="3" borderId="0" xfId="12" applyFont="1" applyFill="1"/>
    <xf numFmtId="0" fontId="18" fillId="9" borderId="0" xfId="12" applyFont="1" applyFill="1"/>
    <xf numFmtId="0" fontId="25" fillId="0" borderId="17" xfId="12" applyFont="1" applyBorder="1" applyAlignment="1">
      <alignment vertical="center" wrapText="1"/>
    </xf>
    <xf numFmtId="0" fontId="25" fillId="0" borderId="17" xfId="2" applyFont="1" applyBorder="1" applyAlignment="1">
      <alignment horizontal="center" vertical="top" wrapText="1"/>
    </xf>
    <xf numFmtId="0" fontId="18" fillId="0" borderId="17" xfId="12" applyFont="1" applyBorder="1" applyAlignment="1">
      <alignment wrapText="1"/>
    </xf>
    <xf numFmtId="0" fontId="18" fillId="0" borderId="0" xfId="12" applyFont="1" applyAlignment="1">
      <alignment horizontal="center"/>
    </xf>
    <xf numFmtId="0" fontId="18" fillId="0" borderId="0" xfId="6" applyFont="1"/>
    <xf numFmtId="0" fontId="25" fillId="0" borderId="17" xfId="6" applyFont="1" applyBorder="1" applyAlignment="1">
      <alignment horizontal="center" vertical="center" wrapText="1"/>
    </xf>
    <xf numFmtId="0" fontId="18" fillId="0" borderId="17" xfId="6" applyFont="1" applyBorder="1" applyAlignment="1">
      <alignment horizontal="center" vertical="center" wrapText="1"/>
    </xf>
    <xf numFmtId="0" fontId="44" fillId="0" borderId="17" xfId="6" applyFont="1" applyBorder="1" applyAlignment="1">
      <alignment horizontal="center" vertical="center" wrapText="1"/>
    </xf>
    <xf numFmtId="0" fontId="18" fillId="0" borderId="17" xfId="6" applyFont="1" applyBorder="1" applyAlignment="1">
      <alignment horizontal="justify" vertical="center" wrapText="1"/>
    </xf>
    <xf numFmtId="0" fontId="25" fillId="3" borderId="17" xfId="6" applyFont="1" applyFill="1" applyBorder="1" applyAlignment="1">
      <alignment horizontal="center" vertical="center" wrapText="1"/>
    </xf>
    <xf numFmtId="0" fontId="18" fillId="0" borderId="26" xfId="6" applyFont="1" applyBorder="1" applyAlignment="1">
      <alignment horizontal="justify" vertical="center" wrapText="1"/>
    </xf>
    <xf numFmtId="0" fontId="18" fillId="0" borderId="36" xfId="6" applyFont="1" applyBorder="1" applyAlignment="1">
      <alignment horizontal="center" vertical="center" wrapText="1"/>
    </xf>
    <xf numFmtId="0" fontId="18" fillId="0" borderId="17" xfId="6" applyFont="1" applyBorder="1"/>
    <xf numFmtId="0" fontId="26" fillId="0" borderId="17" xfId="0" applyFont="1" applyBorder="1" applyAlignment="1">
      <alignment vertical="center" wrapText="1"/>
    </xf>
    <xf numFmtId="0" fontId="35" fillId="8" borderId="17" xfId="0" applyFont="1" applyFill="1" applyBorder="1" applyAlignment="1">
      <alignment horizontal="center" vertical="center" textRotation="90" wrapText="1"/>
    </xf>
    <xf numFmtId="0" fontId="46" fillId="7" borderId="17" xfId="12" applyFont="1" applyFill="1" applyBorder="1" applyAlignment="1">
      <alignment horizontal="center" vertical="center" wrapText="1"/>
    </xf>
    <xf numFmtId="0" fontId="46" fillId="0" borderId="0" xfId="12" applyFont="1"/>
    <xf numFmtId="0" fontId="46" fillId="7" borderId="17" xfId="12" applyFont="1" applyFill="1" applyBorder="1" applyAlignment="1">
      <alignment horizontal="center" vertical="center" textRotation="90" wrapText="1"/>
    </xf>
    <xf numFmtId="0" fontId="33" fillId="8" borderId="17" xfId="1" applyFont="1" applyFill="1" applyBorder="1" applyAlignment="1">
      <alignment horizontal="center" vertical="center" wrapText="1"/>
    </xf>
    <xf numFmtId="0" fontId="38" fillId="0" borderId="20" xfId="0" applyFont="1" applyBorder="1" applyAlignment="1">
      <alignment horizontal="center" vertical="center" wrapText="1"/>
    </xf>
    <xf numFmtId="0" fontId="48" fillId="4" borderId="17" xfId="1" applyFont="1" applyFill="1" applyBorder="1" applyAlignment="1">
      <alignment vertical="center" textRotation="1" wrapText="1"/>
    </xf>
    <xf numFmtId="0" fontId="45" fillId="12" borderId="0" xfId="0" applyFont="1" applyFill="1" applyAlignment="1">
      <alignment horizontal="center" vertical="center" wrapText="1"/>
    </xf>
    <xf numFmtId="0" fontId="25" fillId="0" borderId="26" xfId="0" applyFont="1" applyBorder="1" applyAlignment="1">
      <alignment vertical="center" wrapText="1"/>
    </xf>
    <xf numFmtId="0" fontId="25" fillId="0" borderId="0" xfId="0" applyFont="1" applyAlignment="1">
      <alignment vertical="center" wrapText="1"/>
    </xf>
    <xf numFmtId="0" fontId="51" fillId="0" borderId="0" xfId="12" applyFont="1"/>
    <xf numFmtId="0" fontId="53" fillId="7" borderId="17" xfId="12" applyFont="1" applyFill="1" applyBorder="1" applyAlignment="1">
      <alignment horizontal="center" vertical="center" wrapText="1"/>
    </xf>
    <xf numFmtId="0" fontId="53" fillId="0" borderId="0" xfId="12" applyFont="1"/>
    <xf numFmtId="0" fontId="53" fillId="7" borderId="17" xfId="12" applyFont="1" applyFill="1" applyBorder="1" applyAlignment="1">
      <alignment horizontal="center" vertical="center" textRotation="90" wrapText="1"/>
    </xf>
    <xf numFmtId="0" fontId="51" fillId="0" borderId="17" xfId="12" applyFont="1" applyBorder="1" applyAlignment="1">
      <alignment horizontal="center" vertical="center" wrapText="1"/>
    </xf>
    <xf numFmtId="0" fontId="55" fillId="0" borderId="17" xfId="0" applyFont="1" applyBorder="1" applyAlignment="1">
      <alignment horizontal="center" vertical="center" wrapText="1"/>
    </xf>
    <xf numFmtId="0" fontId="51" fillId="0" borderId="17" xfId="12" applyFont="1" applyBorder="1" applyAlignment="1">
      <alignment horizontal="center" vertical="center"/>
    </xf>
    <xf numFmtId="0" fontId="49" fillId="3" borderId="17" xfId="12" applyFont="1" applyFill="1" applyBorder="1" applyAlignment="1">
      <alignment horizontal="center" vertical="center" wrapText="1"/>
    </xf>
    <xf numFmtId="0" fontId="54" fillId="0" borderId="17" xfId="12" applyFont="1" applyBorder="1" applyAlignment="1">
      <alignment horizontal="center" vertical="center" wrapText="1"/>
    </xf>
    <xf numFmtId="0" fontId="51" fillId="0" borderId="17" xfId="12" applyFont="1" applyBorder="1" applyAlignment="1">
      <alignment horizontal="justify" vertical="center" wrapText="1"/>
    </xf>
    <xf numFmtId="0" fontId="49" fillId="0" borderId="17" xfId="12" applyFont="1" applyBorder="1" applyAlignment="1">
      <alignment horizontal="center" vertical="center" wrapText="1"/>
    </xf>
    <xf numFmtId="0" fontId="49" fillId="0" borderId="17" xfId="12" applyFont="1" applyBorder="1" applyAlignment="1">
      <alignment horizontal="center" vertical="center"/>
    </xf>
    <xf numFmtId="0" fontId="51" fillId="0" borderId="17" xfId="12" applyFont="1" applyBorder="1"/>
    <xf numFmtId="0" fontId="51" fillId="0" borderId="17" xfId="12" applyFont="1" applyBorder="1" applyAlignment="1">
      <alignment vertical="center" wrapText="1"/>
    </xf>
    <xf numFmtId="0" fontId="51" fillId="3" borderId="0" xfId="12" applyFont="1" applyFill="1"/>
    <xf numFmtId="0" fontId="51" fillId="9" borderId="0" xfId="12" applyFont="1" applyFill="1"/>
    <xf numFmtId="0" fontId="49" fillId="0" borderId="17" xfId="12" applyFont="1" applyBorder="1" applyAlignment="1">
      <alignment vertical="center" wrapText="1"/>
    </xf>
    <xf numFmtId="0" fontId="49" fillId="0" borderId="17" xfId="2" applyFont="1" applyBorder="1" applyAlignment="1">
      <alignment horizontal="center" vertical="top" wrapText="1"/>
    </xf>
    <xf numFmtId="0" fontId="49" fillId="3" borderId="17" xfId="6" applyFont="1" applyFill="1" applyBorder="1" applyAlignment="1">
      <alignment horizontal="center" vertical="center" wrapText="1"/>
    </xf>
    <xf numFmtId="0" fontId="49" fillId="0" borderId="17" xfId="6" applyFont="1" applyBorder="1" applyAlignment="1">
      <alignment horizontal="center" vertical="center" wrapText="1"/>
    </xf>
    <xf numFmtId="0" fontId="51" fillId="0" borderId="17" xfId="6" applyFont="1" applyBorder="1" applyAlignment="1">
      <alignment horizontal="center" vertical="center" wrapText="1"/>
    </xf>
    <xf numFmtId="0" fontId="54" fillId="0" borderId="17" xfId="6" applyFont="1" applyBorder="1" applyAlignment="1">
      <alignment horizontal="center" vertical="center" wrapText="1"/>
    </xf>
    <xf numFmtId="0" fontId="51" fillId="0" borderId="26" xfId="6" applyFont="1" applyBorder="1" applyAlignment="1">
      <alignment horizontal="justify" vertical="center" wrapText="1"/>
    </xf>
    <xf numFmtId="0" fontId="51" fillId="0" borderId="17" xfId="6" applyFont="1" applyBorder="1" applyAlignment="1">
      <alignment horizontal="justify" vertical="center" wrapText="1"/>
    </xf>
    <xf numFmtId="0" fontId="51" fillId="0" borderId="36" xfId="6" applyFont="1" applyBorder="1" applyAlignment="1">
      <alignment horizontal="center" vertical="center" wrapText="1"/>
    </xf>
    <xf numFmtId="0" fontId="51" fillId="0" borderId="17" xfId="12" applyFont="1" applyBorder="1" applyAlignment="1">
      <alignment wrapText="1"/>
    </xf>
    <xf numFmtId="0" fontId="51" fillId="0" borderId="0" xfId="12" applyFont="1" applyAlignment="1">
      <alignment horizontal="center"/>
    </xf>
    <xf numFmtId="0" fontId="57" fillId="0" borderId="17" xfId="12" applyFont="1" applyBorder="1" applyAlignment="1">
      <alignment horizontal="center" vertical="center" wrapText="1"/>
    </xf>
    <xf numFmtId="0" fontId="58" fillId="0" borderId="17" xfId="12" applyFont="1" applyBorder="1" applyAlignment="1">
      <alignment horizontal="center" vertical="center" wrapText="1"/>
    </xf>
    <xf numFmtId="0" fontId="59" fillId="0" borderId="17" xfId="12" applyFont="1" applyBorder="1" applyAlignment="1">
      <alignment horizontal="center" vertical="center" wrapText="1"/>
    </xf>
    <xf numFmtId="0" fontId="60" fillId="0" borderId="17" xfId="12" applyFont="1" applyBorder="1" applyAlignment="1">
      <alignment horizontal="center" vertical="center" wrapText="1"/>
    </xf>
    <xf numFmtId="0" fontId="58" fillId="0" borderId="17" xfId="12" applyFont="1" applyBorder="1" applyAlignment="1">
      <alignment horizontal="justify" vertical="center" wrapText="1"/>
    </xf>
    <xf numFmtId="0" fontId="58" fillId="0" borderId="0" xfId="12" applyFont="1"/>
    <xf numFmtId="0" fontId="38" fillId="13" borderId="17"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28" fillId="3" borderId="0" xfId="12" applyFont="1" applyFill="1"/>
    <xf numFmtId="0" fontId="25" fillId="3" borderId="17" xfId="12" applyFont="1" applyFill="1" applyBorder="1" applyAlignment="1">
      <alignment horizontal="center" vertical="center"/>
    </xf>
    <xf numFmtId="0" fontId="18" fillId="3" borderId="17" xfId="12" applyFont="1" applyFill="1" applyBorder="1" applyAlignment="1">
      <alignment horizontal="center" vertical="center" wrapText="1"/>
    </xf>
    <xf numFmtId="0" fontId="18" fillId="3" borderId="17" xfId="12" applyFont="1" applyFill="1" applyBorder="1" applyAlignment="1">
      <alignment horizontal="center" vertical="center"/>
    </xf>
    <xf numFmtId="0" fontId="44" fillId="3" borderId="17" xfId="12" applyFont="1" applyFill="1" applyBorder="1" applyAlignment="1">
      <alignment horizontal="center" vertical="center" wrapText="1"/>
    </xf>
    <xf numFmtId="0" fontId="18" fillId="3" borderId="17" xfId="12" applyFont="1" applyFill="1" applyBorder="1"/>
    <xf numFmtId="0" fontId="18" fillId="3" borderId="17" xfId="12" applyFont="1" applyFill="1" applyBorder="1" applyAlignment="1">
      <alignment wrapText="1"/>
    </xf>
    <xf numFmtId="0" fontId="28" fillId="3" borderId="17" xfId="12" applyFont="1" applyFill="1" applyBorder="1"/>
    <xf numFmtId="0" fontId="55" fillId="3" borderId="17" xfId="0" applyFont="1" applyFill="1" applyBorder="1" applyAlignment="1">
      <alignment horizontal="center" vertical="center" wrapText="1"/>
    </xf>
    <xf numFmtId="0" fontId="28" fillId="0" borderId="0" xfId="12" applyFont="1" applyAlignment="1">
      <alignment horizontal="center"/>
    </xf>
    <xf numFmtId="0" fontId="28" fillId="13" borderId="17" xfId="12" applyFont="1" applyFill="1" applyBorder="1" applyAlignment="1">
      <alignment horizontal="center" vertical="center" wrapText="1"/>
    </xf>
    <xf numFmtId="0" fontId="25" fillId="0" borderId="0" xfId="0" applyFont="1" applyAlignment="1">
      <alignment horizontal="center" vertical="center"/>
    </xf>
    <xf numFmtId="0" fontId="25" fillId="0" borderId="47" xfId="0" applyFont="1" applyBorder="1" applyAlignment="1">
      <alignment horizontal="center" vertical="center"/>
    </xf>
    <xf numFmtId="0" fontId="45" fillId="12" borderId="26" xfId="0" applyFont="1" applyFill="1" applyBorder="1" applyAlignment="1">
      <alignment horizontal="center" vertical="center" wrapText="1"/>
    </xf>
    <xf numFmtId="0" fontId="45" fillId="12" borderId="41" xfId="0" applyFont="1" applyFill="1" applyBorder="1" applyAlignment="1">
      <alignment horizontal="center" vertical="center" wrapText="1"/>
    </xf>
    <xf numFmtId="0" fontId="45" fillId="12" borderId="36" xfId="0" applyFont="1" applyFill="1" applyBorder="1" applyAlignment="1">
      <alignment horizontal="center" vertical="center"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26" fillId="0" borderId="21" xfId="2" applyFont="1" applyBorder="1" applyAlignment="1">
      <alignment horizontal="center" vertical="center" textRotation="90" wrapText="1"/>
    </xf>
    <xf numFmtId="0" fontId="26" fillId="0" borderId="24" xfId="2" applyFont="1" applyBorder="1" applyAlignment="1">
      <alignment horizontal="center" vertical="center" textRotation="90" wrapText="1"/>
    </xf>
    <xf numFmtId="0" fontId="26" fillId="0" borderId="20" xfId="2" applyFont="1" applyBorder="1" applyAlignment="1">
      <alignment horizontal="center" vertical="center" textRotation="90" wrapText="1"/>
    </xf>
    <xf numFmtId="0" fontId="26" fillId="0" borderId="17" xfId="2" applyFont="1" applyBorder="1" applyAlignment="1">
      <alignment horizontal="center" vertical="center" textRotation="90" wrapText="1"/>
    </xf>
    <xf numFmtId="0" fontId="25" fillId="0" borderId="22" xfId="2" applyFont="1" applyBorder="1" applyAlignment="1">
      <alignment horizontal="center" vertical="center" textRotation="90" wrapText="1"/>
    </xf>
    <xf numFmtId="0" fontId="25" fillId="0" borderId="25" xfId="2" applyFont="1" applyBorder="1" applyAlignment="1">
      <alignment horizontal="center" vertical="center" textRotation="90" wrapText="1"/>
    </xf>
    <xf numFmtId="0" fontId="25" fillId="0" borderId="20" xfId="2" applyFont="1" applyBorder="1" applyAlignment="1">
      <alignment horizontal="center" vertical="center" textRotation="90" wrapText="1"/>
    </xf>
    <xf numFmtId="0" fontId="37" fillId="0" borderId="23" xfId="0" applyFont="1" applyBorder="1" applyAlignment="1">
      <alignment horizontal="center" vertical="center" textRotation="90" wrapText="1"/>
    </xf>
    <xf numFmtId="0" fontId="37" fillId="0" borderId="26" xfId="0" applyFont="1" applyBorder="1" applyAlignment="1">
      <alignment horizontal="center" vertical="center" textRotation="90" wrapText="1"/>
    </xf>
    <xf numFmtId="0" fontId="34" fillId="8" borderId="14" xfId="0" applyFont="1" applyFill="1" applyBorder="1" applyAlignment="1">
      <alignment horizontal="center" vertical="center" textRotation="90" wrapText="1"/>
    </xf>
    <xf numFmtId="0" fontId="34" fillId="8" borderId="18" xfId="0" applyFont="1" applyFill="1" applyBorder="1" applyAlignment="1">
      <alignment horizontal="center" vertical="center" textRotation="90" wrapText="1"/>
    </xf>
    <xf numFmtId="0" fontId="34" fillId="8" borderId="15" xfId="0" applyFont="1" applyFill="1" applyBorder="1" applyAlignment="1">
      <alignment horizontal="center" vertical="center" textRotation="90" wrapText="1"/>
    </xf>
    <xf numFmtId="0" fontId="34" fillId="8" borderId="19" xfId="0" applyFont="1" applyFill="1" applyBorder="1" applyAlignment="1">
      <alignment horizontal="center" vertical="center" textRotation="90" wrapText="1"/>
    </xf>
    <xf numFmtId="0" fontId="34" fillId="8" borderId="15" xfId="0" applyFont="1" applyFill="1" applyBorder="1" applyAlignment="1">
      <alignment horizontal="center" vertical="center" wrapText="1"/>
    </xf>
    <xf numFmtId="0" fontId="34" fillId="8" borderId="19" xfId="0" applyFont="1" applyFill="1" applyBorder="1" applyAlignment="1">
      <alignment horizontal="center" vertical="center" wrapText="1"/>
    </xf>
    <xf numFmtId="0" fontId="26" fillId="8" borderId="16"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34" fillId="8" borderId="17" xfId="0" applyFont="1" applyFill="1" applyBorder="1" applyAlignment="1">
      <alignment horizontal="center" textRotation="90" wrapText="1"/>
    </xf>
    <xf numFmtId="0" fontId="35" fillId="8" borderId="17" xfId="0" applyFont="1" applyFill="1" applyBorder="1" applyAlignment="1">
      <alignment horizontal="center" vertical="center" textRotation="90"/>
    </xf>
    <xf numFmtId="0" fontId="33" fillId="8" borderId="17" xfId="1" applyFont="1" applyFill="1" applyBorder="1" applyAlignment="1">
      <alignment horizontal="center" vertical="center" wrapText="1"/>
    </xf>
    <xf numFmtId="0" fontId="36" fillId="8" borderId="17" xfId="0" applyFont="1" applyFill="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1" fillId="0" borderId="2" xfId="0" applyFont="1" applyBorder="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center"/>
    </xf>
    <xf numFmtId="0" fontId="31" fillId="0" borderId="7" xfId="0" applyFont="1" applyBorder="1" applyAlignment="1">
      <alignment horizontal="center"/>
    </xf>
    <xf numFmtId="0" fontId="31" fillId="0" borderId="8" xfId="0" applyFont="1" applyBorder="1" applyAlignment="1">
      <alignment horizontal="center"/>
    </xf>
    <xf numFmtId="0" fontId="31" fillId="0" borderId="9" xfId="0" applyFont="1" applyBorder="1" applyAlignment="1">
      <alignment horizontal="center"/>
    </xf>
    <xf numFmtId="0" fontId="31" fillId="0" borderId="10" xfId="0" applyFont="1" applyBorder="1" applyAlignment="1">
      <alignment horizontal="center"/>
    </xf>
    <xf numFmtId="0" fontId="32" fillId="0" borderId="19" xfId="0" applyFont="1" applyBorder="1" applyAlignment="1">
      <alignment horizontal="center" vertical="center"/>
    </xf>
    <xf numFmtId="0" fontId="41" fillId="0" borderId="43" xfId="0" applyFont="1" applyBorder="1" applyAlignment="1">
      <alignment horizontal="center" vertical="center"/>
    </xf>
    <xf numFmtId="0" fontId="41" fillId="0" borderId="44"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9" fillId="7" borderId="15" xfId="0" applyFont="1" applyFill="1" applyBorder="1" applyAlignment="1">
      <alignment horizontal="center" vertical="center" textRotation="90" wrapText="1"/>
    </xf>
    <xf numFmtId="0" fontId="9" fillId="7" borderId="19" xfId="0" applyFont="1" applyFill="1" applyBorder="1" applyAlignment="1">
      <alignment horizontal="center" vertical="center" textRotation="90" wrapText="1"/>
    </xf>
    <xf numFmtId="0" fontId="9" fillId="7" borderId="15" xfId="0" applyFont="1" applyFill="1" applyBorder="1" applyAlignment="1">
      <alignment horizontal="center" vertical="center" textRotation="90"/>
    </xf>
    <xf numFmtId="0" fontId="9" fillId="7" borderId="19" xfId="0" applyFont="1" applyFill="1" applyBorder="1" applyAlignment="1">
      <alignment horizontal="center" vertical="center" textRotation="90"/>
    </xf>
    <xf numFmtId="0" fontId="9" fillId="7" borderId="15" xfId="1" applyFont="1" applyFill="1" applyBorder="1" applyAlignment="1">
      <alignment horizontal="center" vertical="center" wrapText="1"/>
    </xf>
    <xf numFmtId="0" fontId="9" fillId="7" borderId="16" xfId="0" applyFont="1" applyFill="1" applyBorder="1" applyAlignment="1">
      <alignment horizontal="center" vertical="center" textRotation="90" wrapText="1"/>
    </xf>
    <xf numFmtId="0" fontId="9" fillId="7" borderId="20" xfId="0" applyFont="1" applyFill="1" applyBorder="1" applyAlignment="1">
      <alignment horizontal="center" vertical="center" textRotation="90" wrapText="1"/>
    </xf>
    <xf numFmtId="0" fontId="9" fillId="0" borderId="3" xfId="2" applyFont="1" applyBorder="1" applyAlignment="1">
      <alignment horizontal="center" vertical="center" textRotation="90" wrapText="1"/>
    </xf>
    <xf numFmtId="0" fontId="9" fillId="0" borderId="0" xfId="2" applyFont="1" applyAlignment="1">
      <alignment horizontal="center" vertical="center" textRotation="90" wrapText="1"/>
    </xf>
    <xf numFmtId="0" fontId="9" fillId="0" borderId="17" xfId="2" applyFont="1" applyBorder="1" applyAlignment="1">
      <alignment horizontal="center" vertical="center" textRotation="90" wrapText="1"/>
    </xf>
    <xf numFmtId="0" fontId="12" fillId="0" borderId="17" xfId="2"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9" fillId="7" borderId="34" xfId="0" applyFont="1" applyFill="1" applyBorder="1" applyAlignment="1">
      <alignment horizontal="center" vertical="center" textRotation="90" wrapText="1"/>
    </xf>
    <xf numFmtId="0" fontId="9" fillId="7" borderId="35" xfId="0" applyFont="1" applyFill="1" applyBorder="1" applyAlignment="1">
      <alignment horizontal="center" vertical="center" textRotation="90" wrapText="1"/>
    </xf>
    <xf numFmtId="0" fontId="9" fillId="7" borderId="17" xfId="0" applyFont="1" applyFill="1" applyBorder="1" applyAlignment="1">
      <alignment horizontal="center" vertical="center" textRotation="90" wrapText="1"/>
    </xf>
    <xf numFmtId="0" fontId="9" fillId="7" borderId="17"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1" fillId="7" borderId="27"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9" fillId="0" borderId="21" xfId="2" applyFont="1" applyBorder="1" applyAlignment="1">
      <alignment horizontal="center" vertical="center" textRotation="90" wrapText="1"/>
    </xf>
    <xf numFmtId="0" fontId="9" fillId="0" borderId="24" xfId="2" applyFont="1" applyBorder="1" applyAlignment="1">
      <alignment horizontal="center" vertical="center" textRotation="90" wrapText="1"/>
    </xf>
    <xf numFmtId="0" fontId="9" fillId="0" borderId="20" xfId="2" applyFont="1" applyBorder="1" applyAlignment="1">
      <alignment horizontal="center" vertical="center" textRotation="90" wrapText="1"/>
    </xf>
    <xf numFmtId="0" fontId="13" fillId="0" borderId="20" xfId="0" applyFont="1" applyBorder="1" applyAlignment="1">
      <alignment horizontal="center" vertical="center" textRotation="90" wrapText="1"/>
    </xf>
    <xf numFmtId="0" fontId="8" fillId="7" borderId="14" xfId="0" applyFont="1" applyFill="1" applyBorder="1" applyAlignment="1">
      <alignment horizontal="center" vertical="center" textRotation="90" wrapText="1"/>
    </xf>
    <xf numFmtId="0" fontId="8" fillId="7" borderId="18" xfId="0" applyFont="1" applyFill="1" applyBorder="1" applyAlignment="1">
      <alignment horizontal="center" vertical="center" textRotation="90" wrapText="1"/>
    </xf>
    <xf numFmtId="0" fontId="8" fillId="7" borderId="15" xfId="0" applyFont="1" applyFill="1" applyBorder="1" applyAlignment="1">
      <alignment horizontal="center" vertical="center" textRotation="90" wrapText="1"/>
    </xf>
    <xf numFmtId="0" fontId="8" fillId="7" borderId="19" xfId="0" applyFont="1" applyFill="1" applyBorder="1" applyAlignment="1">
      <alignment horizontal="center" vertical="center" textRotation="90" wrapText="1"/>
    </xf>
    <xf numFmtId="0" fontId="8" fillId="7" borderId="22" xfId="0" applyFont="1" applyFill="1" applyBorder="1" applyAlignment="1">
      <alignment horizontal="center" vertical="center" textRotation="90" wrapText="1"/>
    </xf>
    <xf numFmtId="0" fontId="8" fillId="7" borderId="28" xfId="0" applyFont="1" applyFill="1" applyBorder="1" applyAlignment="1">
      <alignment horizontal="center" vertical="center" textRotation="90" wrapText="1"/>
    </xf>
    <xf numFmtId="0" fontId="10" fillId="7" borderId="15" xfId="0" applyFont="1" applyFill="1" applyBorder="1" applyAlignment="1">
      <alignment horizontal="center" vertical="center" textRotation="90"/>
    </xf>
    <xf numFmtId="0" fontId="10" fillId="7" borderId="19" xfId="0" applyFont="1" applyFill="1" applyBorder="1" applyAlignment="1">
      <alignment horizontal="center" vertical="center" textRotation="90"/>
    </xf>
    <xf numFmtId="0" fontId="4" fillId="7" borderId="15" xfId="1"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7" fillId="0" borderId="9" xfId="0" applyFont="1" applyBorder="1" applyAlignment="1">
      <alignment horizontal="center" vertical="center"/>
    </xf>
    <xf numFmtId="0" fontId="34" fillId="7" borderId="15" xfId="0" applyFont="1" applyFill="1" applyBorder="1" applyAlignment="1">
      <alignment horizontal="center" vertical="center" wrapText="1"/>
    </xf>
    <xf numFmtId="0" fontId="34" fillId="7" borderId="19" xfId="0" applyFont="1" applyFill="1" applyBorder="1" applyAlignment="1">
      <alignment horizontal="center" vertical="center" wrapText="1"/>
    </xf>
    <xf numFmtId="0" fontId="26" fillId="7" borderId="16" xfId="0" applyFont="1" applyFill="1" applyBorder="1" applyAlignment="1">
      <alignment horizontal="center" vertical="center" textRotation="90" wrapText="1"/>
    </xf>
    <xf numFmtId="0" fontId="26" fillId="7" borderId="20" xfId="0" applyFont="1" applyFill="1" applyBorder="1" applyAlignment="1">
      <alignment horizontal="center" vertical="center" textRotation="90" wrapText="1"/>
    </xf>
    <xf numFmtId="0" fontId="12" fillId="0" borderId="20" xfId="2" applyFont="1" applyBorder="1" applyAlignment="1">
      <alignment horizontal="center" vertical="center" textRotation="90" wrapText="1"/>
    </xf>
    <xf numFmtId="0" fontId="13" fillId="0" borderId="22" xfId="0" applyFont="1" applyBorder="1" applyAlignment="1">
      <alignment horizontal="center" vertical="center" textRotation="90" wrapText="1"/>
    </xf>
    <xf numFmtId="0" fontId="13" fillId="0" borderId="25" xfId="0" applyFont="1" applyBorder="1" applyAlignment="1">
      <alignment horizontal="center" vertical="center" textRotation="90" wrapText="1"/>
    </xf>
    <xf numFmtId="0" fontId="22" fillId="7" borderId="14" xfId="0" applyFont="1" applyFill="1" applyBorder="1" applyAlignment="1">
      <alignment horizontal="center" vertical="center" textRotation="90" wrapText="1"/>
    </xf>
    <xf numFmtId="0" fontId="22" fillId="7" borderId="18" xfId="0" applyFont="1" applyFill="1" applyBorder="1" applyAlignment="1">
      <alignment horizontal="center" vertical="center" textRotation="90" wrapText="1"/>
    </xf>
    <xf numFmtId="0" fontId="22" fillId="7" borderId="15" xfId="0" applyFont="1" applyFill="1" applyBorder="1" applyAlignment="1">
      <alignment horizontal="center" vertical="center" textRotation="90" wrapText="1"/>
    </xf>
    <xf numFmtId="0" fontId="22" fillId="7" borderId="19" xfId="0" applyFont="1" applyFill="1" applyBorder="1" applyAlignment="1">
      <alignment horizontal="center" vertical="center" textRotation="90" wrapText="1"/>
    </xf>
    <xf numFmtId="0" fontId="10" fillId="7" borderId="22" xfId="0" applyFont="1" applyFill="1" applyBorder="1" applyAlignment="1">
      <alignment horizontal="center" vertical="center" textRotation="90" wrapText="1"/>
    </xf>
    <xf numFmtId="0" fontId="10" fillId="7" borderId="28" xfId="0" applyFont="1" applyFill="1" applyBorder="1" applyAlignment="1">
      <alignment horizontal="center" vertical="center" textRotation="90" wrapText="1"/>
    </xf>
    <xf numFmtId="0" fontId="10" fillId="7" borderId="15" xfId="0" applyFont="1" applyFill="1" applyBorder="1" applyAlignment="1">
      <alignment horizontal="center" vertical="center" textRotation="90" wrapText="1"/>
    </xf>
    <xf numFmtId="0" fontId="10" fillId="7" borderId="19" xfId="0" applyFont="1" applyFill="1" applyBorder="1" applyAlignment="1">
      <alignment horizontal="center" vertical="center" textRotation="90" wrapText="1"/>
    </xf>
    <xf numFmtId="0" fontId="32" fillId="0" borderId="34"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8" xfId="0" applyFont="1" applyBorder="1" applyAlignment="1">
      <alignment horizontal="center" vertical="center"/>
    </xf>
    <xf numFmtId="0" fontId="32" fillId="0" borderId="43"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46" fillId="7" borderId="17" xfId="12" applyFont="1" applyFill="1" applyBorder="1" applyAlignment="1">
      <alignment horizontal="center" vertical="center" wrapText="1"/>
    </xf>
    <xf numFmtId="0" fontId="35" fillId="0" borderId="17" xfId="12" applyFont="1" applyBorder="1" applyAlignment="1">
      <alignment horizontal="center" vertical="center" textRotation="90"/>
    </xf>
    <xf numFmtId="0" fontId="42" fillId="0" borderId="17" xfId="12" applyFont="1" applyBorder="1" applyAlignment="1">
      <alignment horizontal="center" vertical="center" textRotation="90"/>
    </xf>
    <xf numFmtId="0" fontId="43" fillId="0" borderId="17" xfId="12" applyFont="1" applyBorder="1" applyAlignment="1">
      <alignment horizontal="center" vertical="top" textRotation="90" wrapText="1"/>
    </xf>
    <xf numFmtId="0" fontId="18" fillId="0" borderId="16" xfId="12" applyFont="1" applyBorder="1" applyAlignment="1">
      <alignment horizontal="center" vertical="center" wrapText="1"/>
    </xf>
    <xf numFmtId="0" fontId="18" fillId="0" borderId="20" xfId="12" applyFont="1" applyBorder="1" applyAlignment="1">
      <alignment horizontal="center" vertical="center" wrapText="1"/>
    </xf>
    <xf numFmtId="0" fontId="46" fillId="7" borderId="21" xfId="12" applyFont="1" applyFill="1" applyBorder="1" applyAlignment="1">
      <alignment horizontal="center" vertical="center" wrapText="1"/>
    </xf>
    <xf numFmtId="0" fontId="46" fillId="7" borderId="37" xfId="12" applyFont="1" applyFill="1" applyBorder="1" applyAlignment="1">
      <alignment horizontal="center" vertical="center" wrapText="1"/>
    </xf>
    <xf numFmtId="0" fontId="46" fillId="7" borderId="20" xfId="12" applyFont="1" applyFill="1" applyBorder="1" applyAlignment="1">
      <alignment horizontal="center" vertical="center" wrapText="1"/>
    </xf>
    <xf numFmtId="0" fontId="46" fillId="7" borderId="16" xfId="12" applyFont="1" applyFill="1" applyBorder="1" applyAlignment="1">
      <alignment horizontal="center" vertical="center" wrapText="1"/>
    </xf>
    <xf numFmtId="0" fontId="46" fillId="7" borderId="17" xfId="12" applyFont="1" applyFill="1" applyBorder="1" applyAlignment="1">
      <alignment horizontal="center" vertical="center" textRotation="90" wrapText="1"/>
    </xf>
    <xf numFmtId="0" fontId="12" fillId="0" borderId="22" xfId="2" applyFont="1" applyBorder="1" applyAlignment="1">
      <alignment horizontal="center" vertical="center" textRotation="90" wrapText="1"/>
    </xf>
    <xf numFmtId="0" fontId="12" fillId="0" borderId="25" xfId="2" applyFont="1" applyBorder="1" applyAlignment="1">
      <alignment horizontal="center" vertical="center" textRotation="90" wrapText="1"/>
    </xf>
    <xf numFmtId="0" fontId="47" fillId="0" borderId="20" xfId="2" applyFont="1" applyBorder="1" applyAlignment="1">
      <alignment horizontal="center" vertical="center" textRotation="90" wrapText="1"/>
    </xf>
    <xf numFmtId="0" fontId="47" fillId="0" borderId="17" xfId="2" applyFont="1" applyBorder="1" applyAlignment="1">
      <alignment horizontal="center" vertical="center" textRotation="90" wrapText="1"/>
    </xf>
    <xf numFmtId="0" fontId="49" fillId="0" borderId="2" xfId="0" applyFont="1" applyBorder="1" applyAlignment="1">
      <alignment horizontal="center"/>
    </xf>
    <xf numFmtId="0" fontId="49" fillId="0" borderId="3" xfId="0" applyFont="1" applyBorder="1" applyAlignment="1">
      <alignment horizontal="center"/>
    </xf>
    <xf numFmtId="0" fontId="49" fillId="0" borderId="4" xfId="0" applyFont="1" applyBorder="1" applyAlignment="1">
      <alignment horizontal="center"/>
    </xf>
    <xf numFmtId="0" fontId="49" fillId="0" borderId="6" xfId="0" applyFont="1" applyBorder="1" applyAlignment="1">
      <alignment horizontal="center"/>
    </xf>
    <xf numFmtId="0" fontId="49" fillId="0" borderId="0" xfId="0" applyFont="1" applyAlignment="1">
      <alignment horizontal="center"/>
    </xf>
    <xf numFmtId="0" fontId="49" fillId="0" borderId="7" xfId="0" applyFont="1" applyBorder="1" applyAlignment="1">
      <alignment horizontal="center"/>
    </xf>
    <xf numFmtId="0" fontId="49" fillId="0" borderId="8" xfId="0" applyFont="1" applyBorder="1" applyAlignment="1">
      <alignment horizont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4"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50" fillId="0" borderId="43" xfId="0" applyFont="1" applyBorder="1" applyAlignment="1">
      <alignment horizontal="center" vertical="center"/>
    </xf>
    <xf numFmtId="0" fontId="50" fillId="0" borderId="45" xfId="0" applyFont="1" applyBorder="1" applyAlignment="1">
      <alignment horizontal="center" vertical="center"/>
    </xf>
    <xf numFmtId="0" fontId="50" fillId="0" borderId="46" xfId="0" applyFont="1" applyBorder="1" applyAlignment="1">
      <alignment horizontal="center" vertical="center"/>
    </xf>
    <xf numFmtId="0" fontId="52" fillId="0" borderId="43" xfId="0" applyFont="1" applyBorder="1" applyAlignment="1">
      <alignment horizontal="center" vertical="center"/>
    </xf>
    <xf numFmtId="0" fontId="52" fillId="0" borderId="44" xfId="0" applyFont="1" applyBorder="1" applyAlignment="1">
      <alignment horizontal="center" vertical="center"/>
    </xf>
    <xf numFmtId="0" fontId="53" fillId="7" borderId="17" xfId="12" applyFont="1" applyFill="1" applyBorder="1" applyAlignment="1">
      <alignment horizontal="center" vertical="center" wrapText="1"/>
    </xf>
    <xf numFmtId="0" fontId="52" fillId="0" borderId="17" xfId="12" applyFont="1" applyBorder="1" applyAlignment="1">
      <alignment horizontal="center" vertical="center" textRotation="90"/>
    </xf>
    <xf numFmtId="0" fontId="51" fillId="0" borderId="17" xfId="12" applyFont="1" applyBorder="1" applyAlignment="1">
      <alignment horizontal="center" vertical="center" textRotation="90"/>
    </xf>
    <xf numFmtId="0" fontId="54" fillId="0" borderId="17" xfId="12" applyFont="1" applyBorder="1" applyAlignment="1">
      <alignment horizontal="center" vertical="top" textRotation="90" wrapText="1"/>
    </xf>
    <xf numFmtId="0" fontId="54" fillId="0" borderId="17" xfId="12" applyFont="1" applyBorder="1" applyAlignment="1">
      <alignment horizontal="center" vertical="center" wrapText="1"/>
    </xf>
    <xf numFmtId="0" fontId="51" fillId="0" borderId="16" xfId="12" applyFont="1" applyBorder="1" applyAlignment="1">
      <alignment horizontal="center" vertical="center" wrapText="1"/>
    </xf>
    <xf numFmtId="0" fontId="51" fillId="0" borderId="20" xfId="12" applyFont="1" applyBorder="1" applyAlignment="1">
      <alignment horizontal="center" vertical="center" wrapText="1"/>
    </xf>
    <xf numFmtId="0" fontId="53" fillId="7" borderId="21" xfId="12" applyFont="1" applyFill="1" applyBorder="1" applyAlignment="1">
      <alignment horizontal="center" vertical="center" wrapText="1"/>
    </xf>
    <xf numFmtId="0" fontId="53" fillId="7" borderId="37" xfId="12" applyFont="1" applyFill="1" applyBorder="1" applyAlignment="1">
      <alignment horizontal="center" vertical="center" wrapText="1"/>
    </xf>
    <xf numFmtId="0" fontId="53" fillId="7" borderId="20" xfId="12" applyFont="1" applyFill="1" applyBorder="1" applyAlignment="1">
      <alignment horizontal="center" vertical="center" wrapText="1"/>
    </xf>
    <xf numFmtId="0" fontId="53" fillId="7" borderId="16" xfId="12" applyFont="1" applyFill="1" applyBorder="1" applyAlignment="1">
      <alignment horizontal="center" vertical="center" wrapText="1"/>
    </xf>
    <xf numFmtId="0" fontId="52" fillId="7" borderId="15" xfId="0" applyFont="1" applyFill="1" applyBorder="1" applyAlignment="1">
      <alignment horizontal="center" vertical="center" wrapText="1"/>
    </xf>
    <xf numFmtId="0" fontId="52" fillId="7" borderId="19" xfId="0" applyFont="1" applyFill="1" applyBorder="1" applyAlignment="1">
      <alignment horizontal="center" vertical="center" wrapText="1"/>
    </xf>
    <xf numFmtId="0" fontId="52" fillId="7" borderId="16" xfId="0" applyFont="1" applyFill="1" applyBorder="1" applyAlignment="1">
      <alignment horizontal="center" vertical="center" textRotation="90" wrapText="1"/>
    </xf>
    <xf numFmtId="0" fontId="52" fillId="7" borderId="20" xfId="0" applyFont="1" applyFill="1" applyBorder="1" applyAlignment="1">
      <alignment horizontal="center" vertical="center" textRotation="90" wrapText="1"/>
    </xf>
    <xf numFmtId="0" fontId="53" fillId="7" borderId="17" xfId="12" applyFont="1" applyFill="1" applyBorder="1" applyAlignment="1">
      <alignment horizontal="center" vertical="center" textRotation="90" wrapText="1"/>
    </xf>
    <xf numFmtId="0" fontId="56" fillId="0" borderId="17" xfId="12" applyFont="1" applyBorder="1" applyAlignment="1">
      <alignment horizontal="center" vertical="top" textRotation="90" wrapText="1"/>
    </xf>
    <xf numFmtId="0" fontId="54" fillId="0" borderId="16" xfId="12" applyFont="1" applyBorder="1" applyAlignment="1">
      <alignment horizontal="center" vertical="center" textRotation="90" wrapText="1"/>
    </xf>
    <xf numFmtId="0" fontId="54" fillId="0" borderId="25" xfId="12" applyFont="1" applyBorder="1" applyAlignment="1">
      <alignment horizontal="center" vertical="center" textRotation="90" wrapText="1"/>
    </xf>
    <xf numFmtId="0" fontId="54" fillId="0" borderId="20" xfId="12" applyFont="1" applyBorder="1" applyAlignment="1">
      <alignment horizontal="center" vertical="center" textRotation="90" wrapText="1"/>
    </xf>
  </cellXfs>
  <cellStyles count="13">
    <cellStyle name="Estilo 1" xfId="3" xr:uid="{00000000-0005-0000-0000-000000000000}"/>
    <cellStyle name="Euro" xfId="4" xr:uid="{00000000-0005-0000-0000-000001000000}"/>
    <cellStyle name="Normal" xfId="0" builtinId="0"/>
    <cellStyle name="Normal 2" xfId="2" xr:uid="{00000000-0005-0000-0000-000003000000}"/>
    <cellStyle name="Normal 2 2" xfId="5" xr:uid="{00000000-0005-0000-0000-000004000000}"/>
    <cellStyle name="Normal 2 3" xfId="6" xr:uid="{00000000-0005-0000-0000-000005000000}"/>
    <cellStyle name="Normal 3" xfId="1" xr:uid="{00000000-0005-0000-0000-000006000000}"/>
    <cellStyle name="Normal 4" xfId="7" xr:uid="{00000000-0005-0000-0000-000007000000}"/>
    <cellStyle name="Normal 5" xfId="11" xr:uid="{00000000-0005-0000-0000-000008000000}"/>
    <cellStyle name="Normal 6" xfId="12" xr:uid="{00000000-0005-0000-0000-000009000000}"/>
    <cellStyle name="Notas 2" xfId="8" xr:uid="{00000000-0005-0000-0000-00000A000000}"/>
    <cellStyle name="Porcentaje 2" xfId="9" xr:uid="{00000000-0005-0000-0000-00000B000000}"/>
    <cellStyle name="Porcentaje 3" xfId="10" xr:uid="{00000000-0005-0000-0000-00000C000000}"/>
  </cellStyles>
  <dxfs count="422">
    <dxf>
      <fill>
        <patternFill>
          <bgColor theme="6" tint="-0.24994659260841701"/>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ill>
        <patternFill>
          <bgColor theme="6"/>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ill>
        <patternFill>
          <bgColor theme="6" tint="-0.24994659260841701"/>
        </patternFill>
      </fill>
    </dxf>
    <dxf>
      <fill>
        <patternFill>
          <bgColor rgb="FFFF0000"/>
        </patternFill>
      </fill>
    </dxf>
    <dxf>
      <fill>
        <patternFill>
          <bgColor rgb="FFFFFF00"/>
        </patternFill>
      </fill>
    </dxf>
    <dxf>
      <fill>
        <patternFill>
          <bgColor theme="6"/>
        </patternFill>
      </fill>
    </dxf>
    <dxf>
      <fill>
        <patternFill>
          <bgColor rgb="FFFFFF00"/>
        </patternFill>
      </fill>
    </dxf>
    <dxf>
      <fill>
        <patternFill>
          <bgColor rgb="FFFF0000"/>
        </patternFill>
      </fill>
    </dxf>
    <dxf>
      <fill>
        <patternFill>
          <bgColor theme="6"/>
        </patternFill>
      </fill>
    </dxf>
    <dxf>
      <fill>
        <patternFill>
          <bgColor rgb="FFFFFF00"/>
        </patternFill>
      </fill>
    </dxf>
    <dxf>
      <fill>
        <patternFill>
          <bgColor rgb="FFFF0000"/>
        </patternFill>
      </fill>
    </dxf>
    <dxf>
      <fill>
        <patternFill>
          <bgColor theme="6"/>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0000"/>
        </patternFill>
      </fill>
    </dxf>
    <dxf>
      <fill>
        <patternFill>
          <bgColor rgb="FFFFFF00"/>
        </patternFill>
      </fill>
    </dxf>
    <dxf>
      <fill>
        <patternFill>
          <bgColor theme="6"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6" tint="-0.24994659260841701"/>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FF00"/>
        </patternFill>
      </fill>
    </dxf>
    <dxf>
      <fill>
        <patternFill>
          <bgColor theme="6" tint="-0.24994659260841701"/>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FFFF00"/>
        </patternFill>
      </fill>
    </dxf>
    <dxf>
      <fill>
        <patternFill>
          <bgColor theme="6"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theme="6"/>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0000"/>
        </patternFill>
      </fill>
    </dxf>
    <dxf>
      <fill>
        <patternFill>
          <bgColor theme="6" tint="-0.24994659260841701"/>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tint="-0.24994659260841701"/>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0000"/>
        </patternFill>
      </fill>
    </dxf>
    <dxf>
      <fill>
        <patternFill>
          <bgColor rgb="FFFFFF00"/>
        </patternFill>
      </fill>
    </dxf>
    <dxf>
      <fill>
        <patternFill>
          <bgColor theme="6"/>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6"/>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theme="6"/>
        </patternFill>
      </fill>
    </dxf>
    <dxf>
      <fill>
        <patternFill>
          <bgColor theme="6"/>
        </patternFill>
      </fill>
    </dxf>
    <dxf>
      <fill>
        <patternFill>
          <bgColor rgb="FFFFFF00"/>
        </patternFill>
      </fill>
    </dxf>
    <dxf>
      <fill>
        <patternFill>
          <bgColor rgb="FFFF0000"/>
        </patternFill>
      </fill>
    </dxf>
    <dxf>
      <fill>
        <patternFill>
          <bgColor theme="6" tint="-0.24994659260841701"/>
        </patternFill>
      </fill>
    </dxf>
    <dxf>
      <fill>
        <patternFill>
          <bgColor rgb="FFFFFF00"/>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theme="6" tint="-0.24994659260841701"/>
        </patternFill>
      </fill>
    </dxf>
    <dxf>
      <fill>
        <patternFill>
          <bgColor rgb="FFFFFF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theme="6" tint="-0.24994659260841701"/>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rgb="FFFF0000"/>
        </patternFill>
      </fill>
    </dxf>
    <dxf>
      <fill>
        <patternFill>
          <bgColor theme="6"/>
        </patternFill>
      </fill>
    </dxf>
    <dxf>
      <fill>
        <patternFill>
          <bgColor rgb="FFFFFF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theme="6" tint="-0.24994659260841701"/>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theme="6" tint="-0.24994659260841701"/>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theme="6"/>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6"/>
        </patternFill>
      </fill>
    </dxf>
    <dxf>
      <fill>
        <patternFill>
          <bgColor rgb="FFFFFF00"/>
        </patternFill>
      </fill>
    </dxf>
    <dxf>
      <fill>
        <patternFill>
          <bgColor rgb="FFFF0000"/>
        </patternFill>
      </fill>
    </dxf>
    <dxf>
      <fill>
        <patternFill>
          <bgColor theme="6"/>
        </patternFill>
      </fill>
    </dxf>
    <dxf>
      <fill>
        <patternFill>
          <bgColor rgb="FFFFFF0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rgb="FFFFC000"/>
        </patternFill>
      </fill>
    </dxf>
    <dxf>
      <fill>
        <patternFill>
          <bgColor rgb="FFFF0000"/>
        </patternFill>
      </fill>
    </dxf>
    <dxf>
      <fill>
        <patternFill>
          <bgColor theme="9" tint="0.39994506668294322"/>
        </patternFill>
      </fill>
    </dxf>
    <dxf>
      <fill>
        <patternFill>
          <bgColor rgb="FFFFFF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FF00"/>
        </patternFill>
      </fill>
    </dxf>
    <dxf>
      <fill>
        <patternFill>
          <bgColor theme="5" tint="0.39994506668294322"/>
        </patternFill>
      </fill>
    </dxf>
    <dxf>
      <font>
        <color rgb="FF9C6500"/>
      </font>
      <fill>
        <patternFill>
          <bgColor rgb="FFFFEB9C"/>
        </patternFill>
      </fill>
    </dxf>
    <dxf>
      <font>
        <color rgb="FF006100"/>
      </font>
      <fill>
        <patternFill>
          <bgColor rgb="FFC6EFCE"/>
        </patternFill>
      </fill>
    </dxf>
    <dxf>
      <fill>
        <patternFill>
          <bgColor rgb="FFFF0000"/>
        </patternFill>
      </fill>
    </dxf>
    <dxf>
      <fill>
        <patternFill>
          <bgColor rgb="FFFFFF00"/>
        </patternFill>
      </fill>
    </dxf>
    <dxf>
      <fill>
        <patternFill>
          <bgColor theme="6"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FF00"/>
        </patternFill>
      </fill>
    </dxf>
    <dxf>
      <fill>
        <patternFill>
          <bgColor theme="6" tint="-0.24994659260841701"/>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tint="-0.24994659260841701"/>
        </patternFill>
      </fill>
    </dxf>
    <dxf>
      <fill>
        <patternFill>
          <bgColor rgb="FFFFFF0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patternFill>
      </fill>
    </dxf>
    <dxf>
      <fill>
        <patternFill>
          <bgColor rgb="FFFFFF0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6"/>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theme="6" tint="-0.24994659260841701"/>
        </patternFill>
      </fill>
    </dxf>
    <dxf>
      <fill>
        <patternFill>
          <bgColor rgb="FFFFFF00"/>
        </patternFill>
      </fill>
    </dxf>
    <dxf>
      <fill>
        <patternFill>
          <bgColor theme="6" tint="-0.24994659260841701"/>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FFFF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FF00"/>
        </patternFill>
      </fill>
    </dxf>
    <dxf>
      <fill>
        <patternFill>
          <bgColor theme="6"/>
        </patternFill>
      </fill>
    </dxf>
    <dxf>
      <fill>
        <patternFill>
          <bgColor rgb="FFFF0000"/>
        </patternFill>
      </fill>
    </dxf>
    <dxf>
      <fill>
        <patternFill>
          <bgColor theme="6"/>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FF00"/>
        </patternFill>
      </fill>
    </dxf>
    <dxf>
      <fill>
        <patternFill>
          <bgColor theme="6"/>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6" tint="-0.24994659260841701"/>
        </patternFill>
      </fill>
    </dxf>
    <dxf>
      <fill>
        <patternFill>
          <bgColor rgb="FFFFFF0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tint="-0.2499465926084170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6"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rgb="FFFF0000"/>
        </patternFill>
      </fill>
    </dxf>
    <dxf>
      <fill>
        <patternFill>
          <bgColor theme="6"/>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theme="6"/>
        </patternFill>
      </fill>
    </dxf>
    <dxf>
      <fill>
        <patternFill>
          <bgColor rgb="FFFF0000"/>
        </patternFill>
      </fill>
    </dxf>
    <dxf>
      <fill>
        <patternFill>
          <bgColor rgb="FFFFFF00"/>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80" b="1" i="0" u="none" strike="noStrike" baseline="0">
                <a:solidFill>
                  <a:srgbClr val="FFFFFF"/>
                </a:solidFill>
                <a:latin typeface="Cambria" panose="02040503050406030204" pitchFamily="18" charset="0"/>
                <a:ea typeface="Calibri"/>
                <a:cs typeface="Aparajita" panose="020B0604020202020204" pitchFamily="34" charset="0"/>
              </a:defRPr>
            </a:pPr>
            <a:r>
              <a:rPr lang="es-ES">
                <a:latin typeface="Cambria" panose="02040503050406030204" pitchFamily="18" charset="0"/>
                <a:cs typeface="Aparajita" panose="020B0604020202020204" pitchFamily="34" charset="0"/>
              </a:rPr>
              <a:t>DISTRIBUCIÓN POR CARGO</a:t>
            </a:r>
          </a:p>
        </c:rich>
      </c:tx>
      <c:overlay val="0"/>
      <c:spPr>
        <a:noFill/>
        <a:ln w="25400">
          <a:noFill/>
        </a:ln>
      </c:spPr>
    </c:title>
    <c:autoTitleDeleted val="0"/>
    <c:plotArea>
      <c:layout/>
      <c:barChart>
        <c:barDir val="col"/>
        <c:grouping val="stacked"/>
        <c:varyColors val="0"/>
        <c:ser>
          <c:idx val="0"/>
          <c:order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0"/>
            <c:invertIfNegative val="0"/>
            <c:bubble3D val="0"/>
            <c:spPr>
              <a:solidFill>
                <a:srgbClr val="00B0F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9AC9-4BBF-87C0-A485B8E13FEA}"/>
              </c:ext>
            </c:extLst>
          </c:dPt>
          <c:dPt>
            <c:idx val="1"/>
            <c:invertIfNegative val="0"/>
            <c:bubble3D val="0"/>
            <c:spPr>
              <a:solidFill>
                <a:srgbClr val="7030A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9AC9-4BBF-87C0-A485B8E13FEA}"/>
              </c:ext>
            </c:extLst>
          </c:dPt>
          <c:dLbls>
            <c:spPr>
              <a:noFill/>
              <a:ln w="25400">
                <a:noFill/>
              </a:ln>
            </c:spPr>
            <c:txPr>
              <a:bodyPr/>
              <a:lstStyle/>
              <a:p>
                <a:pPr>
                  <a:defRPr sz="2000" b="1" i="0" u="none" strike="noStrike" baseline="0">
                    <a:solidFill>
                      <a:srgbClr val="FFFFFF"/>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CARGOS!$C$4:$C$17</c:f>
              <c:strCache>
                <c:ptCount val="14"/>
                <c:pt idx="0">
                  <c:v>DIRECTOR GENERAL IMCTT</c:v>
                </c:pt>
                <c:pt idx="1">
                  <c:v>SUBDIRECTORES</c:v>
                </c:pt>
                <c:pt idx="2">
                  <c:v>TESORERIA</c:v>
                </c:pt>
                <c:pt idx="3">
                  <c:v>CONTROL INTERNO</c:v>
                </c:pt>
                <c:pt idx="4">
                  <c:v>COORDINADORES</c:v>
                </c:pt>
                <c:pt idx="5">
                  <c:v>ALMACENISTA </c:v>
                </c:pt>
                <c:pt idx="6">
                  <c:v>APOYO ADMINISTRATIVO </c:v>
                </c:pt>
                <c:pt idx="7">
                  <c:v>RECEPCIONISTAS
</c:v>
                </c:pt>
                <c:pt idx="8">
                  <c:v>SERVICIOS GENERALES</c:v>
                </c:pt>
                <c:pt idx="9">
                  <c:v>PRENSA Y COMUNICACIÓN</c:v>
                </c:pt>
                <c:pt idx="10">
                  <c:v>SEGURIDAD Y SALUD EN EL TRABAJO</c:v>
                </c:pt>
                <c:pt idx="11">
                  <c:v>CONTADOR</c:v>
                </c:pt>
                <c:pt idx="12">
                  <c:v>JURIDICA</c:v>
                </c:pt>
                <c:pt idx="13">
                  <c:v>DOCENTES</c:v>
                </c:pt>
              </c:strCache>
            </c:strRef>
          </c:cat>
          <c:val>
            <c:numRef>
              <c:f>CARGOS!$E$4:$E$17</c:f>
              <c:numCache>
                <c:formatCode>0%</c:formatCode>
                <c:ptCount val="14"/>
                <c:pt idx="0">
                  <c:v>1.0638297872340425E-2</c:v>
                </c:pt>
                <c:pt idx="1">
                  <c:v>2.1276595744680851E-2</c:v>
                </c:pt>
                <c:pt idx="2">
                  <c:v>1.0638297872340425E-2</c:v>
                </c:pt>
                <c:pt idx="3">
                  <c:v>1.0638297872340425E-2</c:v>
                </c:pt>
                <c:pt idx="4">
                  <c:v>5.3191489361702128E-2</c:v>
                </c:pt>
                <c:pt idx="5">
                  <c:v>2.1276595744680851E-2</c:v>
                </c:pt>
                <c:pt idx="6">
                  <c:v>5.3191489361702128E-2</c:v>
                </c:pt>
                <c:pt idx="7">
                  <c:v>2.1276595744680851E-2</c:v>
                </c:pt>
                <c:pt idx="8">
                  <c:v>3.1914893617021274E-2</c:v>
                </c:pt>
                <c:pt idx="9">
                  <c:v>3.1914893617021274E-2</c:v>
                </c:pt>
                <c:pt idx="10">
                  <c:v>1.0638297872340425E-2</c:v>
                </c:pt>
                <c:pt idx="11">
                  <c:v>1.0638297872340425E-2</c:v>
                </c:pt>
                <c:pt idx="12">
                  <c:v>1.0638297872340425E-2</c:v>
                </c:pt>
                <c:pt idx="13">
                  <c:v>0.68085106382978722</c:v>
                </c:pt>
              </c:numCache>
            </c:numRef>
          </c:val>
          <c:extLst>
            <c:ext xmlns:c16="http://schemas.microsoft.com/office/drawing/2014/chart" uri="{C3380CC4-5D6E-409C-BE32-E72D297353CC}">
              <c16:uniqueId val="{00000004-9AC9-4BBF-87C0-A485B8E13FEA}"/>
            </c:ext>
          </c:extLst>
        </c:ser>
        <c:dLbls>
          <c:showLegendKey val="0"/>
          <c:showVal val="0"/>
          <c:showCatName val="0"/>
          <c:showSerName val="0"/>
          <c:showPercent val="0"/>
          <c:showBubbleSize val="0"/>
        </c:dLbls>
        <c:gapWidth val="300"/>
        <c:overlap val="100"/>
        <c:axId val="80255616"/>
        <c:axId val="80322944"/>
      </c:barChart>
      <c:catAx>
        <c:axId val="80255616"/>
        <c:scaling>
          <c:orientation val="minMax"/>
        </c:scaling>
        <c:delete val="0"/>
        <c:axPos val="b"/>
        <c:numFmt formatCode="General" sourceLinked="1"/>
        <c:majorTickMark val="none"/>
        <c:minorTickMark val="none"/>
        <c:tickLblPos val="nextTo"/>
        <c:txPr>
          <a:bodyPr rot="-2700000" vert="horz"/>
          <a:lstStyle/>
          <a:p>
            <a:pPr>
              <a:defRPr sz="1600" b="0" i="0" u="none" strike="noStrike" baseline="0">
                <a:solidFill>
                  <a:srgbClr val="FFFFFF"/>
                </a:solidFill>
                <a:latin typeface="Microsoft Uighur" panose="02000000000000000000" pitchFamily="2" charset="-78"/>
                <a:ea typeface="Calibri"/>
                <a:cs typeface="Microsoft Uighur" panose="02000000000000000000" pitchFamily="2" charset="-78"/>
              </a:defRPr>
            </a:pPr>
            <a:endParaRPr lang="en-US"/>
          </a:p>
        </c:txPr>
        <c:crossAx val="80322944"/>
        <c:crosses val="autoZero"/>
        <c:auto val="1"/>
        <c:lblAlgn val="ctr"/>
        <c:lblOffset val="100"/>
        <c:noMultiLvlLbl val="0"/>
      </c:catAx>
      <c:valAx>
        <c:axId val="80322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txPr>
          <a:bodyPr rot="0" vert="horz"/>
          <a:lstStyle/>
          <a:p>
            <a:pPr>
              <a:defRPr sz="1600" b="0" i="0" u="none" strike="noStrike" baseline="0">
                <a:solidFill>
                  <a:srgbClr val="FFFFFF"/>
                </a:solidFill>
                <a:latin typeface="Calibri"/>
                <a:ea typeface="Calibri"/>
                <a:cs typeface="Calibri"/>
              </a:defRPr>
            </a:pPr>
            <a:endParaRPr lang="en-US"/>
          </a:p>
        </c:txPr>
        <c:crossAx val="80255616"/>
        <c:crosses val="autoZero"/>
        <c:crossBetween val="between"/>
      </c:valAx>
      <c:spPr>
        <a:noFill/>
        <a:ln w="25400">
          <a:noFill/>
        </a:ln>
      </c:spPr>
    </c:plotArea>
    <c:plotVisOnly val="1"/>
    <c:dispBlanksAs val="gap"/>
    <c:showDLblsOverMax val="0"/>
  </c:chart>
  <c:spPr>
    <a:solidFill>
      <a:schemeClr val="dk1"/>
    </a:solidFill>
    <a:ln w="25400" cap="flat" cmpd="sng" algn="ctr">
      <a:solidFill>
        <a:schemeClr val="dk1">
          <a:shade val="50000"/>
        </a:schemeClr>
      </a:solidFill>
      <a:prstDash val="solid"/>
      <a:round/>
    </a:ln>
    <a:effectLst/>
  </c:spPr>
  <c:txPr>
    <a:bodyPr/>
    <a:lstStyle/>
    <a:p>
      <a:pPr>
        <a:defRPr sz="24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457200</xdr:colOff>
      <xdr:row>1</xdr:row>
      <xdr:rowOff>390525</xdr:rowOff>
    </xdr:from>
    <xdr:to>
      <xdr:col>20</xdr:col>
      <xdr:colOff>333375</xdr:colOff>
      <xdr:row>10</xdr:row>
      <xdr:rowOff>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220739</xdr:colOff>
      <xdr:row>0</xdr:row>
      <xdr:rowOff>122464</xdr:rowOff>
    </xdr:from>
    <xdr:to>
      <xdr:col>2</xdr:col>
      <xdr:colOff>2694213</xdr:colOff>
      <xdr:row>1</xdr:row>
      <xdr:rowOff>906245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t="8676" r="79922" b="10341"/>
        <a:stretch/>
      </xdr:blipFill>
      <xdr:spPr>
        <a:xfrm>
          <a:off x="424846" y="122464"/>
          <a:ext cx="2813653" cy="9878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4</xdr:col>
      <xdr:colOff>171450</xdr:colOff>
      <xdr:row>4</xdr:row>
      <xdr:rowOff>333663</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r="79922" b="10342"/>
        <a:stretch/>
      </xdr:blipFill>
      <xdr:spPr>
        <a:xfrm>
          <a:off x="0" y="171451"/>
          <a:ext cx="4533900" cy="17624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133350</xdr:colOff>
      <xdr:row>3</xdr:row>
      <xdr:rowOff>273552</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srcRect r="79922" b="10342"/>
        <a:stretch/>
      </xdr:blipFill>
      <xdr:spPr>
        <a:xfrm>
          <a:off x="0" y="1"/>
          <a:ext cx="3276600" cy="12736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352425</xdr:colOff>
      <xdr:row>3</xdr:row>
      <xdr:rowOff>149448</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r="79922" b="10342"/>
        <a:stretch/>
      </xdr:blipFill>
      <xdr:spPr>
        <a:xfrm>
          <a:off x="1" y="1"/>
          <a:ext cx="1628774" cy="635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515937</xdr:colOff>
      <xdr:row>1</xdr:row>
      <xdr:rowOff>218281</xdr:rowOff>
    </xdr:from>
    <xdr:to>
      <xdr:col>6</xdr:col>
      <xdr:colOff>932656</xdr:colOff>
      <xdr:row>5</xdr:row>
      <xdr:rowOff>18749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79922" b="10342"/>
        <a:stretch/>
      </xdr:blipFill>
      <xdr:spPr>
        <a:xfrm>
          <a:off x="1270000" y="396875"/>
          <a:ext cx="6429375" cy="2499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1741289</xdr:colOff>
      <xdr:row>4</xdr:row>
      <xdr:rowOff>611529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r="79922" b="10342"/>
        <a:stretch/>
      </xdr:blipFill>
      <xdr:spPr>
        <a:xfrm>
          <a:off x="0" y="178594"/>
          <a:ext cx="6741914" cy="2620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762000</xdr:colOff>
      <xdr:row>4</xdr:row>
      <xdr:rowOff>398217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r="79922" b="10342"/>
        <a:stretch/>
      </xdr:blipFill>
      <xdr:spPr>
        <a:xfrm>
          <a:off x="0" y="171450"/>
          <a:ext cx="4552950" cy="17698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609600</xdr:colOff>
      <xdr:row>5</xdr:row>
      <xdr:rowOff>79565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79922" b="10342"/>
        <a:stretch/>
      </xdr:blipFill>
      <xdr:spPr>
        <a:xfrm>
          <a:off x="0" y="171450"/>
          <a:ext cx="5105400" cy="19845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367393</xdr:colOff>
      <xdr:row>4</xdr:row>
      <xdr:rowOff>452767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r="79922" b="10342"/>
        <a:stretch/>
      </xdr:blipFill>
      <xdr:spPr>
        <a:xfrm>
          <a:off x="0" y="176893"/>
          <a:ext cx="4735286" cy="1840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5</xdr:col>
      <xdr:colOff>635000</xdr:colOff>
      <xdr:row>5</xdr:row>
      <xdr:rowOff>23687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r="79922" b="10342"/>
        <a:stretch/>
      </xdr:blipFill>
      <xdr:spPr>
        <a:xfrm>
          <a:off x="0" y="176390"/>
          <a:ext cx="4780139" cy="18581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1626896</xdr:colOff>
      <xdr:row>0</xdr:row>
      <xdr:rowOff>632405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r="79922" b="10342"/>
        <a:stretch/>
      </xdr:blipFill>
      <xdr:spPr>
        <a:xfrm>
          <a:off x="0" y="0"/>
          <a:ext cx="1626896" cy="632405"/>
        </a:xfrm>
        <a:prstGeom prst="rect">
          <a:avLst/>
        </a:prstGeom>
      </xdr:spPr>
    </xdr:pic>
    <xdr:clientData/>
  </xdr:twoCellAnchor>
  <xdr:twoCellAnchor editAs="oneCell">
    <xdr:from>
      <xdr:col>0</xdr:col>
      <xdr:colOff>0</xdr:colOff>
      <xdr:row>0</xdr:row>
      <xdr:rowOff>0</xdr:rowOff>
    </xdr:from>
    <xdr:to>
      <xdr:col>0</xdr:col>
      <xdr:colOff>1627773</xdr:colOff>
      <xdr:row>0</xdr:row>
      <xdr:rowOff>634039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0"/>
          <a:ext cx="1627773" cy="634039"/>
        </a:xfrm>
        <a:prstGeom prst="rect">
          <a:avLst/>
        </a:prstGeom>
      </xdr:spPr>
    </xdr:pic>
    <xdr:clientData/>
  </xdr:twoCellAnchor>
  <xdr:twoCellAnchor editAs="oneCell">
    <xdr:from>
      <xdr:col>1</xdr:col>
      <xdr:colOff>1000126</xdr:colOff>
      <xdr:row>1</xdr:row>
      <xdr:rowOff>158750</xdr:rowOff>
    </xdr:from>
    <xdr:to>
      <xdr:col>5</xdr:col>
      <xdr:colOff>1698626</xdr:colOff>
      <xdr:row>3</xdr:row>
      <xdr:rowOff>639167</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2746376" y="857250"/>
          <a:ext cx="4826000" cy="1877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4</xdr:col>
      <xdr:colOff>516082</xdr:colOff>
      <xdr:row>4</xdr:row>
      <xdr:rowOff>363682</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srcRect r="79922" b="10342"/>
        <a:stretch/>
      </xdr:blipFill>
      <xdr:spPr>
        <a:xfrm>
          <a:off x="0" y="173183"/>
          <a:ext cx="5105400" cy="17664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26"/>
  <sheetViews>
    <sheetView showGridLines="0" view="pageBreakPreview" topLeftCell="A19" zoomScale="70" zoomScaleNormal="70" zoomScaleSheetLayoutView="70" workbookViewId="0">
      <selection activeCell="E3" sqref="E3"/>
    </sheetView>
  </sheetViews>
  <sheetFormatPr baseColWidth="10" defaultRowHeight="15.75"/>
  <cols>
    <col min="1" max="1" width="3" style="58" customWidth="1"/>
    <col min="2" max="2" width="5.140625" style="57" customWidth="1"/>
    <col min="3" max="3" width="53" style="58" customWidth="1"/>
    <col min="4" max="5" width="9.7109375" style="58" customWidth="1"/>
    <col min="6" max="6" width="127.42578125" style="58" customWidth="1"/>
    <col min="7" max="16384" width="11.42578125" style="58"/>
  </cols>
  <sheetData>
    <row r="1" spans="2:6">
      <c r="C1" s="209"/>
      <c r="D1" s="209"/>
    </row>
    <row r="2" spans="2:6" ht="84" customHeight="1">
      <c r="C2" s="210"/>
      <c r="D2" s="210"/>
    </row>
    <row r="3" spans="2:6" ht="29.25" customHeight="1">
      <c r="C3" s="59" t="s">
        <v>98</v>
      </c>
      <c r="D3" s="59" t="s">
        <v>99</v>
      </c>
      <c r="E3" s="64" t="s">
        <v>100</v>
      </c>
      <c r="F3" s="59" t="s">
        <v>101</v>
      </c>
    </row>
    <row r="4" spans="2:6" ht="170.25" customHeight="1">
      <c r="B4" s="57">
        <v>1</v>
      </c>
      <c r="C4" s="60" t="s">
        <v>102</v>
      </c>
      <c r="D4" s="61">
        <v>1</v>
      </c>
      <c r="E4" s="65">
        <f>+(D4*100%)/D20</f>
        <v>1.0638297872340425E-2</v>
      </c>
      <c r="F4" s="62" t="s">
        <v>220</v>
      </c>
    </row>
    <row r="5" spans="2:6" ht="44.25" customHeight="1">
      <c r="B5" s="57">
        <v>3</v>
      </c>
      <c r="C5" s="60" t="s">
        <v>282</v>
      </c>
      <c r="D5" s="61">
        <v>2</v>
      </c>
      <c r="E5" s="65">
        <f t="shared" ref="E5:E19" si="0">+(D5*100%)/$D$20</f>
        <v>2.1276595744680851E-2</v>
      </c>
      <c r="F5" s="63" t="s">
        <v>292</v>
      </c>
    </row>
    <row r="6" spans="2:6" ht="130.5" customHeight="1">
      <c r="B6" s="57">
        <v>4</v>
      </c>
      <c r="C6" s="60" t="s">
        <v>103</v>
      </c>
      <c r="D6" s="61">
        <v>1</v>
      </c>
      <c r="E6" s="65">
        <f t="shared" si="0"/>
        <v>1.0638297872340425E-2</v>
      </c>
      <c r="F6" s="62" t="s">
        <v>221</v>
      </c>
    </row>
    <row r="7" spans="2:6" ht="56.25" customHeight="1">
      <c r="B7" s="57">
        <v>5</v>
      </c>
      <c r="C7" s="60" t="s">
        <v>151</v>
      </c>
      <c r="D7" s="61">
        <v>1</v>
      </c>
      <c r="E7" s="65">
        <f t="shared" si="0"/>
        <v>1.0638297872340425E-2</v>
      </c>
      <c r="F7" s="62" t="s">
        <v>222</v>
      </c>
    </row>
    <row r="8" spans="2:6" ht="56.25" customHeight="1">
      <c r="B8" s="57">
        <v>6</v>
      </c>
      <c r="C8" s="60" t="s">
        <v>287</v>
      </c>
      <c r="D8" s="61">
        <v>5</v>
      </c>
      <c r="E8" s="65">
        <f t="shared" si="0"/>
        <v>5.3191489361702128E-2</v>
      </c>
      <c r="F8" s="62" t="s">
        <v>223</v>
      </c>
    </row>
    <row r="9" spans="2:6" ht="44.25" customHeight="1">
      <c r="B9" s="57">
        <v>7</v>
      </c>
      <c r="C9" s="60" t="s">
        <v>288</v>
      </c>
      <c r="D9" s="61">
        <v>2</v>
      </c>
      <c r="E9" s="65">
        <f t="shared" si="0"/>
        <v>2.1276595744680851E-2</v>
      </c>
      <c r="F9" s="62" t="s">
        <v>224</v>
      </c>
    </row>
    <row r="10" spans="2:6" ht="131.25" customHeight="1">
      <c r="B10" s="57">
        <v>8</v>
      </c>
      <c r="C10" s="60" t="s">
        <v>284</v>
      </c>
      <c r="D10" s="61">
        <v>5</v>
      </c>
      <c r="E10" s="65">
        <f t="shared" si="0"/>
        <v>5.3191489361702128E-2</v>
      </c>
      <c r="F10" s="62" t="s">
        <v>291</v>
      </c>
    </row>
    <row r="11" spans="2:6" ht="57.75" customHeight="1">
      <c r="B11" s="57">
        <v>9</v>
      </c>
      <c r="C11" s="126" t="s">
        <v>283</v>
      </c>
      <c r="D11" s="61">
        <v>2</v>
      </c>
      <c r="E11" s="65">
        <f t="shared" si="0"/>
        <v>2.1276595744680851E-2</v>
      </c>
      <c r="F11" s="62" t="s">
        <v>225</v>
      </c>
    </row>
    <row r="12" spans="2:6" ht="81.75" customHeight="1">
      <c r="B12" s="57">
        <v>10</v>
      </c>
      <c r="C12" s="60" t="s">
        <v>154</v>
      </c>
      <c r="D12" s="61">
        <v>3</v>
      </c>
      <c r="E12" s="65">
        <f t="shared" si="0"/>
        <v>3.1914893617021274E-2</v>
      </c>
      <c r="F12" s="62" t="s">
        <v>226</v>
      </c>
    </row>
    <row r="13" spans="2:6" ht="192" customHeight="1">
      <c r="B13" s="57">
        <v>11</v>
      </c>
      <c r="C13" s="60" t="s">
        <v>196</v>
      </c>
      <c r="D13" s="61">
        <v>3</v>
      </c>
      <c r="E13" s="65">
        <f t="shared" si="0"/>
        <v>3.1914893617021274E-2</v>
      </c>
      <c r="F13" s="125" t="s">
        <v>200</v>
      </c>
    </row>
    <row r="14" spans="2:6" ht="192" customHeight="1">
      <c r="B14" s="57">
        <v>12</v>
      </c>
      <c r="C14" s="60" t="s">
        <v>152</v>
      </c>
      <c r="D14" s="61">
        <v>1</v>
      </c>
      <c r="E14" s="65">
        <f t="shared" si="0"/>
        <v>1.0638297872340425E-2</v>
      </c>
      <c r="F14" s="62" t="s">
        <v>227</v>
      </c>
    </row>
    <row r="15" spans="2:6" ht="225" customHeight="1">
      <c r="B15" s="57">
        <v>13</v>
      </c>
      <c r="C15" s="60" t="s">
        <v>202</v>
      </c>
      <c r="D15" s="61">
        <v>1</v>
      </c>
      <c r="E15" s="65">
        <f t="shared" si="0"/>
        <v>1.0638297872340425E-2</v>
      </c>
      <c r="F15" s="62" t="s">
        <v>203</v>
      </c>
    </row>
    <row r="16" spans="2:6" ht="78" customHeight="1">
      <c r="B16" s="57">
        <v>14</v>
      </c>
      <c r="C16" s="60" t="s">
        <v>201</v>
      </c>
      <c r="D16" s="61">
        <v>1</v>
      </c>
      <c r="E16" s="65">
        <f t="shared" si="0"/>
        <v>1.0638297872340425E-2</v>
      </c>
      <c r="F16" s="62" t="s">
        <v>228</v>
      </c>
    </row>
    <row r="17" spans="2:12" ht="124.5" customHeight="1">
      <c r="B17" s="57">
        <v>15</v>
      </c>
      <c r="C17" s="60" t="s">
        <v>153</v>
      </c>
      <c r="D17" s="61">
        <v>64</v>
      </c>
      <c r="E17" s="65">
        <f t="shared" si="0"/>
        <v>0.68085106382978722</v>
      </c>
      <c r="F17" s="152" t="s">
        <v>293</v>
      </c>
      <c r="G17" s="211"/>
      <c r="H17" s="212"/>
      <c r="I17" s="212"/>
      <c r="J17" s="212"/>
      <c r="K17" s="212"/>
      <c r="L17" s="213"/>
    </row>
    <row r="18" spans="2:12" ht="124.5" customHeight="1">
      <c r="B18" s="57">
        <v>16</v>
      </c>
      <c r="C18" s="60" t="s">
        <v>289</v>
      </c>
      <c r="D18" s="61">
        <v>1</v>
      </c>
      <c r="E18" s="65">
        <f t="shared" si="0"/>
        <v>1.0638297872340425E-2</v>
      </c>
      <c r="F18" s="161" t="s">
        <v>294</v>
      </c>
      <c r="G18" s="160"/>
      <c r="H18" s="160"/>
      <c r="I18" s="160"/>
      <c r="J18" s="160"/>
      <c r="K18" s="160"/>
      <c r="L18" s="160"/>
    </row>
    <row r="19" spans="2:12" ht="124.5" customHeight="1">
      <c r="B19" s="57">
        <v>17</v>
      </c>
      <c r="C19" s="60" t="s">
        <v>290</v>
      </c>
      <c r="D19" s="61">
        <v>1</v>
      </c>
      <c r="E19" s="65">
        <f t="shared" si="0"/>
        <v>1.0638297872340425E-2</v>
      </c>
      <c r="F19" s="162" t="s">
        <v>301</v>
      </c>
      <c r="G19" s="160"/>
      <c r="H19" s="160"/>
      <c r="I19" s="160"/>
      <c r="J19" s="160"/>
      <c r="K19" s="160"/>
      <c r="L19" s="160"/>
    </row>
    <row r="20" spans="2:12" ht="47.25" customHeight="1">
      <c r="C20" s="124" t="s">
        <v>191</v>
      </c>
      <c r="D20" s="77">
        <f>SUM(D4:D19)</f>
        <v>94</v>
      </c>
      <c r="E20" s="78">
        <f>SUM(E4:E19)</f>
        <v>1</v>
      </c>
    </row>
    <row r="21" spans="2:12" ht="76.900000000000006" customHeight="1"/>
    <row r="22" spans="2:12" ht="76.900000000000006" customHeight="1"/>
    <row r="23" spans="2:12" ht="76.900000000000006" customHeight="1"/>
    <row r="24" spans="2:12" ht="76.900000000000006" customHeight="1"/>
    <row r="25" spans="2:12" ht="76.900000000000006" customHeight="1"/>
    <row r="26" spans="2:12" ht="57.6" customHeight="1"/>
  </sheetData>
  <mergeCells count="2">
    <mergeCell ref="C1:D2"/>
    <mergeCell ref="G17:L17"/>
  </mergeCells>
  <pageMargins left="0.70866141732283472" right="0.70866141732283472" top="0.74803149606299213" bottom="0.74803149606299213" header="0.31496062992125984" footer="0.31496062992125984"/>
  <pageSetup scale="44" orientation="portrait" horizontalDpi="300" verticalDpi="300" r:id="rId1"/>
  <rowBreaks count="1" manualBreakCount="1">
    <brk id="15" min="1"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DK42"/>
  <sheetViews>
    <sheetView topLeftCell="H10" zoomScale="50" zoomScaleNormal="50" zoomScaleSheetLayoutView="100" workbookViewId="0">
      <selection activeCell="S15" sqref="S15"/>
    </sheetView>
  </sheetViews>
  <sheetFormatPr baseColWidth="10" defaultRowHeight="12.75"/>
  <cols>
    <col min="3" max="3" width="25.42578125" customWidth="1"/>
    <col min="4" max="4" width="17.140625" customWidth="1"/>
    <col min="5" max="5" width="16" style="1" customWidth="1"/>
    <col min="6" max="6" width="22.28515625" style="1" customWidth="1"/>
    <col min="7" max="7" width="43.28515625" bestFit="1" customWidth="1"/>
    <col min="8" max="8" width="49.5703125" customWidth="1"/>
    <col min="9" max="9" width="16.42578125" customWidth="1"/>
    <col min="10" max="10" width="15.42578125" customWidth="1"/>
    <col min="11" max="11" width="12.7109375" customWidth="1"/>
    <col min="12" max="12" width="6.140625" customWidth="1"/>
    <col min="13" max="13" width="6.7109375" style="2" customWidth="1"/>
    <col min="14" max="14" width="9.28515625" style="3" customWidth="1"/>
    <col min="15" max="15" width="10.85546875" customWidth="1"/>
    <col min="16" max="16" width="9.85546875" customWidth="1"/>
    <col min="17" max="18" width="17.28515625" style="2" customWidth="1"/>
    <col min="19" max="19" width="16.85546875" style="2" customWidth="1"/>
    <col min="20" max="20" width="25.7109375" style="2" bestFit="1" customWidth="1"/>
    <col min="21" max="21" width="18.85546875" style="2" customWidth="1"/>
    <col min="22" max="22" width="37.28515625" style="2" bestFit="1" customWidth="1"/>
    <col min="23" max="23" width="9.7109375" customWidth="1"/>
    <col min="24" max="24" width="16" customWidth="1"/>
    <col min="25" max="25" width="15.42578125" customWidth="1"/>
    <col min="26" max="26" width="31" customWidth="1"/>
    <col min="27" max="27" width="47.140625" style="1" customWidth="1"/>
    <col min="28" max="28" width="51.7109375" customWidth="1"/>
  </cols>
  <sheetData>
    <row r="1" spans="1:115" ht="13.5" thickBot="1"/>
    <row r="2" spans="1:115" s="5" customFormat="1" ht="36.7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row>
    <row r="3" spans="1:115" s="5" customFormat="1" ht="36.7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row>
    <row r="4" spans="1:115" s="5" customFormat="1" ht="36.7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row>
    <row r="5" spans="1:115" s="5" customFormat="1" ht="36.75" customHeight="1" thickBot="1">
      <c r="A5" s="248"/>
      <c r="B5" s="249"/>
      <c r="C5" s="249"/>
      <c r="D5" s="249"/>
      <c r="E5" s="249"/>
      <c r="F5" s="249"/>
      <c r="G5" s="250"/>
      <c r="H5" s="251"/>
      <c r="I5" s="251"/>
      <c r="J5" s="251"/>
      <c r="K5" s="251"/>
      <c r="L5" s="251"/>
      <c r="M5" s="251"/>
      <c r="N5" s="251"/>
      <c r="O5" s="251"/>
      <c r="P5" s="251" t="s">
        <v>286</v>
      </c>
      <c r="Q5" s="251"/>
      <c r="R5" s="251"/>
      <c r="S5" s="251"/>
      <c r="T5" s="251"/>
      <c r="U5" s="251" t="s">
        <v>340</v>
      </c>
      <c r="V5" s="251"/>
      <c r="W5" s="251"/>
      <c r="X5" s="251"/>
      <c r="Y5" s="251"/>
      <c r="Z5" s="251"/>
      <c r="AA5" s="252" t="s">
        <v>192</v>
      </c>
      <c r="AB5" s="25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row>
    <row r="6" spans="1:115" ht="36.75" customHeight="1" thickBot="1">
      <c r="A6" s="275"/>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7"/>
    </row>
    <row r="7" spans="1:115" s="6" customFormat="1" ht="27" customHeight="1">
      <c r="A7" s="284" t="s">
        <v>1</v>
      </c>
      <c r="B7" s="286" t="s">
        <v>2</v>
      </c>
      <c r="C7" s="296" t="s">
        <v>3</v>
      </c>
      <c r="D7" s="298" t="s">
        <v>4</v>
      </c>
      <c r="E7" s="286" t="s">
        <v>5</v>
      </c>
      <c r="F7" s="286" t="s">
        <v>7</v>
      </c>
      <c r="G7" s="288" t="s">
        <v>6</v>
      </c>
      <c r="H7" s="290" t="s">
        <v>8</v>
      </c>
      <c r="I7" s="292" t="s">
        <v>9</v>
      </c>
      <c r="J7" s="292"/>
      <c r="K7" s="292"/>
      <c r="L7" s="292" t="s">
        <v>10</v>
      </c>
      <c r="M7" s="292"/>
      <c r="N7" s="292"/>
      <c r="O7" s="292"/>
      <c r="P7" s="292"/>
      <c r="Q7" s="292"/>
      <c r="R7" s="292"/>
      <c r="S7" s="292"/>
      <c r="T7" s="80"/>
      <c r="U7" s="293" t="s">
        <v>11</v>
      </c>
      <c r="V7" s="293"/>
      <c r="W7" s="293"/>
      <c r="X7" s="293" t="s">
        <v>12</v>
      </c>
      <c r="Y7" s="293"/>
      <c r="Z7" s="293"/>
      <c r="AA7" s="293"/>
      <c r="AB7" s="29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row>
    <row r="8" spans="1:115" s="8" customFormat="1" ht="132.75" customHeight="1" thickBot="1">
      <c r="A8" s="285"/>
      <c r="B8" s="287"/>
      <c r="C8" s="297"/>
      <c r="D8" s="299"/>
      <c r="E8" s="287"/>
      <c r="F8" s="287"/>
      <c r="G8" s="289"/>
      <c r="H8" s="291"/>
      <c r="I8" s="82" t="s">
        <v>13</v>
      </c>
      <c r="J8" s="82" t="s">
        <v>14</v>
      </c>
      <c r="K8" s="82" t="s">
        <v>15</v>
      </c>
      <c r="L8" s="82" t="s">
        <v>16</v>
      </c>
      <c r="M8" s="82" t="s">
        <v>17</v>
      </c>
      <c r="N8" s="82" t="s">
        <v>18</v>
      </c>
      <c r="O8" s="82" t="s">
        <v>19</v>
      </c>
      <c r="P8" s="82" t="s">
        <v>20</v>
      </c>
      <c r="Q8" s="82" t="s">
        <v>21</v>
      </c>
      <c r="R8" s="82" t="s">
        <v>22</v>
      </c>
      <c r="S8" s="82" t="s">
        <v>23</v>
      </c>
      <c r="T8" s="82" t="s">
        <v>24</v>
      </c>
      <c r="U8" s="82" t="s">
        <v>25</v>
      </c>
      <c r="V8" s="82" t="s">
        <v>26</v>
      </c>
      <c r="W8" s="82" t="s">
        <v>27</v>
      </c>
      <c r="X8" s="82" t="s">
        <v>28</v>
      </c>
      <c r="Y8" s="82" t="s">
        <v>29</v>
      </c>
      <c r="Z8" s="82" t="s">
        <v>30</v>
      </c>
      <c r="AA8" s="82" t="s">
        <v>31</v>
      </c>
      <c r="AB8" s="83" t="s">
        <v>32</v>
      </c>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row>
    <row r="9" spans="1:115" s="18" customFormat="1" ht="76.5" customHeight="1">
      <c r="A9" s="280" t="s">
        <v>214</v>
      </c>
      <c r="B9" s="282" t="s">
        <v>215</v>
      </c>
      <c r="C9" s="330" t="str">
        <f>+CARGOS!F17</f>
        <v>Acordeon, Artes escenicas, Artes plásticas, Bajo eléctrico, Contrabajo y ensamble, Ballet, Ballet y danza moderna, Banda marcial, Banda sinfónica, Catedra Tenjana, Clarinete, Coro Mixto, Coro y Técnica bocal, Danza Folclórica, elaboración de juguetes, Estudantina y Guitarra, Flauta, Formador musical, Fotografía, Guitarra y ensamble de Música moderna, Iniciación musical, Literatura, Manualidades (Adulto - Niños), Medios Audiovisuales, Metales altos, Metales bajos, Música campesina, Música Colombiana, Músicas populares Latinoamericanas - Cuerdas pulsadas, Música tradicionales, Oboe y Fagot, Percusión Latina y batería, Percusión Sinfónica, Piano, Pintura, Pintura Muralista y Aerográfica, Plastilina, Saxofón, Teatro, Teatro infantil, Juvenil y Títeres, Violonchelo, Viola y Violín,Ceramica.</v>
      </c>
      <c r="D9" s="283" t="s">
        <v>153</v>
      </c>
      <c r="E9" s="9" t="s">
        <v>34</v>
      </c>
      <c r="F9" s="36" t="s">
        <v>36</v>
      </c>
      <c r="G9" s="10" t="s">
        <v>35</v>
      </c>
      <c r="H9" s="12" t="s">
        <v>37</v>
      </c>
      <c r="I9" s="12" t="s">
        <v>38</v>
      </c>
      <c r="J9" s="12" t="s">
        <v>38</v>
      </c>
      <c r="K9" s="12" t="s">
        <v>39</v>
      </c>
      <c r="L9" s="20">
        <v>2</v>
      </c>
      <c r="M9" s="20">
        <v>2</v>
      </c>
      <c r="N9" s="20">
        <f>L9*M9</f>
        <v>4</v>
      </c>
      <c r="O9" s="13" t="str">
        <f>LOOKUP(N9,{2;4;6;8;10;12;18;20;24;30;40},{"Bajo";"Bajo";"Medio";"Medio";"Alto";" Alto ";" Alto ";"Alto";"Muy Alto";"Muy Alto";"Muy Alto"})</f>
        <v>Bajo</v>
      </c>
      <c r="P9" s="20">
        <v>10</v>
      </c>
      <c r="Q9" s="37">
        <f t="shared" ref="Q9:Q22" si="0">P9*N9</f>
        <v>40</v>
      </c>
      <c r="R9" s="14" t="str">
        <f t="shared" ref="R9:R22" si="1">IF(Q9&gt;=600,"I",IF(Q9&gt;=150,"II",IF(Q9&gt;=40,"III",IF(Q9&gt;=1,"IV"))))</f>
        <v>III</v>
      </c>
      <c r="S9" s="15" t="str">
        <f t="shared" ref="S9:S22" si="2">IF(R9="I","NO ACEPTABLE",IF(R9="II", "ACEPTABLE CON CONTROL", IF(R9="III","ACEPTABLE",IF(R9="IV","ACEPTABLE","NA"))))</f>
        <v>ACEPTABLE</v>
      </c>
      <c r="T9" s="12" t="str">
        <f t="shared" ref="T9:T17" si="3">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12">
        <v>42</v>
      </c>
      <c r="V9" s="12" t="s">
        <v>40</v>
      </c>
      <c r="W9" s="12" t="s">
        <v>41</v>
      </c>
      <c r="X9" s="16"/>
      <c r="Y9" s="16"/>
      <c r="Z9" s="16"/>
      <c r="AA9" s="12" t="s">
        <v>242</v>
      </c>
      <c r="AB9" s="38" t="s">
        <v>42</v>
      </c>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row>
    <row r="10" spans="1:115" s="8" customFormat="1" ht="87.75" customHeight="1">
      <c r="A10" s="281"/>
      <c r="B10" s="266"/>
      <c r="C10" s="331"/>
      <c r="D10" s="268"/>
      <c r="E10" s="19" t="s">
        <v>34</v>
      </c>
      <c r="F10" s="11" t="s">
        <v>44</v>
      </c>
      <c r="G10" s="20" t="s">
        <v>43</v>
      </c>
      <c r="H10" s="21" t="s">
        <v>243</v>
      </c>
      <c r="I10" s="22" t="s">
        <v>38</v>
      </c>
      <c r="J10" s="22" t="s">
        <v>38</v>
      </c>
      <c r="K10" s="22" t="s">
        <v>39</v>
      </c>
      <c r="L10" s="20">
        <v>2</v>
      </c>
      <c r="M10" s="20">
        <v>2</v>
      </c>
      <c r="N10" s="20">
        <f t="shared" ref="N10:N22" si="4">L10*M10</f>
        <v>4</v>
      </c>
      <c r="O10" s="23" t="str">
        <f>LOOKUP(N10,{2;4;6;8;10;12;18;20;24;30;40},{"Bajo";"Bajo";"Medio";"Medio";"Alto";" Alto ";" Alto ";"Alto";"Muy Alto";"Muy Alto";"Muy Alto"})</f>
        <v>Bajo</v>
      </c>
      <c r="P10" s="20">
        <v>25</v>
      </c>
      <c r="Q10" s="24">
        <f t="shared" si="0"/>
        <v>100</v>
      </c>
      <c r="R10" s="25" t="str">
        <f t="shared" si="1"/>
        <v>III</v>
      </c>
      <c r="S10" s="26" t="str">
        <f t="shared" si="2"/>
        <v>ACEPTABLE</v>
      </c>
      <c r="T10" s="22" t="str">
        <f t="shared" si="3"/>
        <v>Mejorar si es posible, seria conveniente mejorar la intervención y su rentabilidad y se deben hacer comprobaciones periódicas para asegurar que ese riesgo es aceptable</v>
      </c>
      <c r="U10" s="12">
        <f>+U9</f>
        <v>42</v>
      </c>
      <c r="V10" s="21" t="s">
        <v>45</v>
      </c>
      <c r="W10" s="22" t="s">
        <v>41</v>
      </c>
      <c r="X10" s="21"/>
      <c r="Y10" s="21"/>
      <c r="Z10" s="21"/>
      <c r="AA10" s="21" t="s">
        <v>46</v>
      </c>
      <c r="AB10" s="39" t="s">
        <v>42</v>
      </c>
    </row>
    <row r="11" spans="1:115" s="8" customFormat="1" ht="91.5" customHeight="1">
      <c r="A11" s="281"/>
      <c r="B11" s="266"/>
      <c r="C11" s="331"/>
      <c r="D11" s="268"/>
      <c r="E11" s="19" t="s">
        <v>34</v>
      </c>
      <c r="F11" s="11" t="s">
        <v>44</v>
      </c>
      <c r="G11" s="20" t="s">
        <v>48</v>
      </c>
      <c r="H11" s="27" t="s">
        <v>229</v>
      </c>
      <c r="I11" s="22" t="s">
        <v>38</v>
      </c>
      <c r="J11" s="22" t="s">
        <v>38</v>
      </c>
      <c r="K11" s="22" t="s">
        <v>39</v>
      </c>
      <c r="L11" s="20">
        <v>2</v>
      </c>
      <c r="M11" s="20">
        <v>2</v>
      </c>
      <c r="N11" s="20">
        <f t="shared" si="4"/>
        <v>4</v>
      </c>
      <c r="O11" s="23" t="str">
        <f>LOOKUP(N11,{2;4;6;8;10;12;18;20;24;30;40},{"Bajo";"Bajo";"Medio";"Medio";"Alto";" Alto ";" Alto ";"Alto";"Muy Alto";"Muy Alto";"Muy Alto"})</f>
        <v>Bajo</v>
      </c>
      <c r="P11" s="20">
        <v>25</v>
      </c>
      <c r="Q11" s="24">
        <f t="shared" si="0"/>
        <v>100</v>
      </c>
      <c r="R11" s="25" t="str">
        <f t="shared" si="1"/>
        <v>III</v>
      </c>
      <c r="S11" s="26" t="str">
        <f t="shared" si="2"/>
        <v>ACEPTABLE</v>
      </c>
      <c r="T11" s="22" t="str">
        <f t="shared" si="3"/>
        <v>Mejorar si es posible, seria conveniente mejorar la intervención y su rentabilidad y se deben hacer comprobaciones periódicas para asegurar que ese riesgo es aceptable</v>
      </c>
      <c r="U11" s="12">
        <f t="shared" ref="U11:U22" si="5">+U10</f>
        <v>42</v>
      </c>
      <c r="V11" s="21" t="s">
        <v>230</v>
      </c>
      <c r="W11" s="22" t="s">
        <v>41</v>
      </c>
      <c r="X11" s="21"/>
      <c r="Y11" s="21"/>
      <c r="Z11" s="21"/>
      <c r="AA11" s="28" t="s">
        <v>231</v>
      </c>
      <c r="AB11" s="39" t="s">
        <v>42</v>
      </c>
    </row>
    <row r="12" spans="1:115" s="8" customFormat="1" ht="91.5" customHeight="1">
      <c r="A12" s="281"/>
      <c r="B12" s="266"/>
      <c r="C12" s="331"/>
      <c r="D12" s="268"/>
      <c r="E12" s="19" t="s">
        <v>34</v>
      </c>
      <c r="F12" s="11" t="s">
        <v>36</v>
      </c>
      <c r="G12" s="22" t="s">
        <v>49</v>
      </c>
      <c r="H12" s="22" t="s">
        <v>37</v>
      </c>
      <c r="I12" s="22" t="s">
        <v>38</v>
      </c>
      <c r="J12" s="22" t="s">
        <v>38</v>
      </c>
      <c r="K12" s="22" t="s">
        <v>38</v>
      </c>
      <c r="L12" s="20">
        <v>2</v>
      </c>
      <c r="M12" s="20">
        <v>2</v>
      </c>
      <c r="N12" s="20">
        <f t="shared" si="4"/>
        <v>4</v>
      </c>
      <c r="O12" s="23" t="str">
        <f>IF(N12&gt;=24,"Muy Alto",IF(N12&gt;=10,"Alto",IF(N12&gt;=6,"Medio",IF(N12&gt;=2,"Bajo"))))</f>
        <v>Bajo</v>
      </c>
      <c r="P12" s="20">
        <v>10</v>
      </c>
      <c r="Q12" s="24">
        <f>P12*N12</f>
        <v>40</v>
      </c>
      <c r="R12" s="25" t="str">
        <f t="shared" si="1"/>
        <v>III</v>
      </c>
      <c r="S12" s="26" t="str">
        <f t="shared" si="2"/>
        <v>ACEPTABLE</v>
      </c>
      <c r="T12" s="22" t="str">
        <f t="shared" si="3"/>
        <v>Mejorar si es posible, seria conveniente mejorar la intervención y su rentabilidad y se deben hacer comprobaciones periódicas para asegurar que ese riesgo es aceptable</v>
      </c>
      <c r="U12" s="12">
        <f t="shared" si="5"/>
        <v>42</v>
      </c>
      <c r="V12" s="22" t="str">
        <f>IF(T12="I","NO ACEPTABLE",IF(T12="II", "ACEPTABLE CON CONTROL", IF(T12="III","ACEPTABLE",IF(T12="IV","ACEPTABLE","NA"))))</f>
        <v>NA</v>
      </c>
      <c r="W12" s="19">
        <v>1</v>
      </c>
      <c r="X12" s="19" t="s">
        <v>34</v>
      </c>
      <c r="Y12" s="29"/>
      <c r="Z12" s="29"/>
      <c r="AA12" s="30" t="s">
        <v>50</v>
      </c>
      <c r="AB12" s="31" t="s">
        <v>42</v>
      </c>
    </row>
    <row r="13" spans="1:115" s="66" customFormat="1" ht="45">
      <c r="A13" s="281"/>
      <c r="B13" s="266"/>
      <c r="C13" s="331"/>
      <c r="D13" s="268"/>
      <c r="E13" s="67" t="s">
        <v>34</v>
      </c>
      <c r="F13" s="197" t="s">
        <v>139</v>
      </c>
      <c r="G13" s="67" t="s">
        <v>302</v>
      </c>
      <c r="H13" s="67" t="s">
        <v>140</v>
      </c>
      <c r="I13" s="67" t="s">
        <v>304</v>
      </c>
      <c r="J13" s="67" t="s">
        <v>38</v>
      </c>
      <c r="K13" s="67" t="s">
        <v>305</v>
      </c>
      <c r="L13" s="67">
        <v>2</v>
      </c>
      <c r="M13" s="67">
        <v>2</v>
      </c>
      <c r="N13" s="68">
        <v>6</v>
      </c>
      <c r="O13" s="208" t="str">
        <f t="shared" ref="O13" si="6">IF(AND(N13&gt;=2,N13&lt;=4),"BAJO",IF(AND(N13&gt;=6,N13&lt;=8),"MEDIO",IF(AND(N13&gt;=10,N13&lt;=20),"ALTO",IF(AND(N13&gt;=24,N13&lt;=40),"MUY ALTO",""))))</f>
        <v>MEDIO</v>
      </c>
      <c r="P13" s="68">
        <v>10</v>
      </c>
      <c r="Q13" s="68">
        <f t="shared" ref="Q13" si="7">+N13*P13</f>
        <v>60</v>
      </c>
      <c r="R13" s="25" t="str">
        <f t="shared" si="1"/>
        <v>III</v>
      </c>
      <c r="S13" s="69" t="str">
        <f t="shared" ref="S13" si="8">IF(AND(R13&gt;="IV",R13&lt;="IV"),"ACEPTABLE",IF(AND(R13&gt;="III",R13&lt;="III"),"ACEPTABLE",IF(AND(R13&gt;="II",R13&lt;="II"),"ACEPTABLE CON CONTROL ESPECIFICO",IF(AND(R13&gt;="I",R13&lt;="I"),"NO ACEPTABLE",""))))</f>
        <v>ACEPTABLE</v>
      </c>
      <c r="T13" s="68">
        <v>1</v>
      </c>
      <c r="U13" s="68" t="s">
        <v>141</v>
      </c>
      <c r="V13" s="71" t="s">
        <v>91</v>
      </c>
      <c r="W13" s="68"/>
      <c r="X13" s="70"/>
      <c r="Y13" s="70"/>
      <c r="Z13" s="70"/>
      <c r="AA13" s="70"/>
    </row>
    <row r="14" spans="1:115" s="8" customFormat="1" ht="91.5" customHeight="1">
      <c r="A14" s="281"/>
      <c r="B14" s="266"/>
      <c r="C14" s="331"/>
      <c r="D14" s="268"/>
      <c r="E14" s="148" t="s">
        <v>34</v>
      </c>
      <c r="F14" s="97" t="s">
        <v>134</v>
      </c>
      <c r="G14" s="144" t="s">
        <v>232</v>
      </c>
      <c r="H14" s="144" t="s">
        <v>233</v>
      </c>
      <c r="I14" s="144" t="s">
        <v>135</v>
      </c>
      <c r="J14" s="144" t="s">
        <v>136</v>
      </c>
      <c r="K14" s="144" t="s">
        <v>216</v>
      </c>
      <c r="L14" s="144">
        <v>2</v>
      </c>
      <c r="M14" s="144">
        <v>4</v>
      </c>
      <c r="N14" s="145">
        <f>+L14*M14</f>
        <v>8</v>
      </c>
      <c r="O14" s="23" t="str">
        <f>LOOKUP(N14,{2;4;6;8;10;12;18;20;24;30;40},{"Bajo";"Bajo";"Medio";"Medio";"Alto";" Alto ";" Alto ";"Alto";"Muy Alto";"Muy Alto";"Muy Alto"})</f>
        <v>Medio</v>
      </c>
      <c r="P14" s="145">
        <v>25</v>
      </c>
      <c r="Q14" s="145">
        <f>+N14*P14</f>
        <v>200</v>
      </c>
      <c r="R14" s="25" t="str">
        <f t="shared" si="1"/>
        <v>II</v>
      </c>
      <c r="S14" s="26" t="str">
        <f t="shared" si="2"/>
        <v>ACEPTABLE CON CONTROL</v>
      </c>
      <c r="T14" s="106" t="str">
        <f t="shared" si="3"/>
        <v>Corregir y adoptar medidas de control inmediato, sin embargo suspenda actividades si el NR  esta por encima de 360</v>
      </c>
      <c r="U14" s="106" t="e">
        <f>+#REF!</f>
        <v>#REF!</v>
      </c>
      <c r="V14" s="145" t="s">
        <v>137</v>
      </c>
      <c r="W14" s="145" t="s">
        <v>138</v>
      </c>
      <c r="X14" s="145" t="s">
        <v>47</v>
      </c>
      <c r="Y14" s="151"/>
      <c r="Z14" s="147" t="s">
        <v>217</v>
      </c>
      <c r="AA14" s="147" t="s">
        <v>234</v>
      </c>
      <c r="AB14" s="145" t="s">
        <v>218</v>
      </c>
    </row>
    <row r="15" spans="1:115" s="8" customFormat="1" ht="114" customHeight="1">
      <c r="A15" s="281"/>
      <c r="B15" s="266"/>
      <c r="C15" s="331"/>
      <c r="D15" s="268"/>
      <c r="E15" s="19" t="s">
        <v>34</v>
      </c>
      <c r="F15" s="11" t="s">
        <v>73</v>
      </c>
      <c r="G15" s="22" t="s">
        <v>72</v>
      </c>
      <c r="H15" s="22" t="s">
        <v>249</v>
      </c>
      <c r="I15" s="22" t="s">
        <v>38</v>
      </c>
      <c r="J15" s="22" t="s">
        <v>38</v>
      </c>
      <c r="K15" s="22" t="s">
        <v>39</v>
      </c>
      <c r="L15" s="20">
        <v>6</v>
      </c>
      <c r="M15" s="20">
        <v>1</v>
      </c>
      <c r="N15" s="20">
        <f t="shared" si="4"/>
        <v>6</v>
      </c>
      <c r="O15" s="23" t="str">
        <f>IF(N15&gt;=24,"Muy Alto",IF(N15&gt;=10,"Alto",IF(N15&gt;=6,"Medio",IF(N15&gt;=2,"Bajo"))))</f>
        <v>Medio</v>
      </c>
      <c r="P15" s="20">
        <v>25</v>
      </c>
      <c r="Q15" s="19">
        <f>P15*N15</f>
        <v>150</v>
      </c>
      <c r="R15" s="25" t="str">
        <f t="shared" si="1"/>
        <v>II</v>
      </c>
      <c r="S15" s="26" t="str">
        <f t="shared" si="2"/>
        <v>ACEPTABLE CON CONTROL</v>
      </c>
      <c r="T15" s="22" t="str">
        <f t="shared" si="3"/>
        <v>Corregir y adoptar medidas de control inmediato, sin embargo suspenda actividades si el NR  esta por encima de 360</v>
      </c>
      <c r="U15" s="22">
        <f>+U12</f>
        <v>42</v>
      </c>
      <c r="V15" s="40" t="s">
        <v>74</v>
      </c>
      <c r="W15" s="19"/>
      <c r="X15" s="19"/>
      <c r="Y15" s="29"/>
      <c r="Z15" s="29"/>
      <c r="AA15" s="30" t="s">
        <v>75</v>
      </c>
      <c r="AB15" s="22" t="s">
        <v>76</v>
      </c>
    </row>
    <row r="16" spans="1:115" s="8" customFormat="1" ht="97.5" customHeight="1">
      <c r="A16" s="281"/>
      <c r="B16" s="266"/>
      <c r="C16" s="331"/>
      <c r="D16" s="268"/>
      <c r="E16" s="19" t="s">
        <v>34</v>
      </c>
      <c r="F16" s="11" t="s">
        <v>52</v>
      </c>
      <c r="G16" s="31" t="s">
        <v>51</v>
      </c>
      <c r="H16" s="21" t="s">
        <v>77</v>
      </c>
      <c r="I16" s="22" t="s">
        <v>38</v>
      </c>
      <c r="J16" s="22" t="s">
        <v>38</v>
      </c>
      <c r="K16" s="22" t="s">
        <v>39</v>
      </c>
      <c r="L16" s="20">
        <v>2</v>
      </c>
      <c r="M16" s="20">
        <v>2</v>
      </c>
      <c r="N16" s="20">
        <f t="shared" si="4"/>
        <v>4</v>
      </c>
      <c r="O16" s="23" t="str">
        <f>LOOKUP(N16,{2;4;6;8;10;12;18;20;24;30;40},{"Bajo";"Bajo";"Medio";"Medio";"Alto";" Alto ";" Alto ";"Alto";"Muy Alto";"Muy Alto";"Muy Alto"})</f>
        <v>Bajo</v>
      </c>
      <c r="P16" s="20">
        <v>10</v>
      </c>
      <c r="Q16" s="24">
        <f t="shared" si="0"/>
        <v>40</v>
      </c>
      <c r="R16" s="25" t="str">
        <f t="shared" si="1"/>
        <v>III</v>
      </c>
      <c r="S16" s="26" t="str">
        <f t="shared" si="2"/>
        <v>ACEPTABLE</v>
      </c>
      <c r="T16" s="22" t="str">
        <f t="shared" si="3"/>
        <v>Mejorar si es posible, seria conveniente mejorar la intervención y su rentabilidad y se deben hacer comprobaciones periódicas para asegurar que ese riesgo es aceptable</v>
      </c>
      <c r="U16" s="12">
        <f t="shared" si="5"/>
        <v>42</v>
      </c>
      <c r="V16" s="31" t="s">
        <v>54</v>
      </c>
      <c r="W16" s="24" t="s">
        <v>47</v>
      </c>
      <c r="X16" s="24" t="s">
        <v>47</v>
      </c>
      <c r="Y16" s="24" t="s">
        <v>47</v>
      </c>
      <c r="Z16" s="24" t="s">
        <v>47</v>
      </c>
      <c r="AA16" s="31" t="s">
        <v>235</v>
      </c>
      <c r="AB16" s="42" t="s">
        <v>42</v>
      </c>
    </row>
    <row r="17" spans="1:28" s="8" customFormat="1" ht="105" customHeight="1">
      <c r="A17" s="281"/>
      <c r="B17" s="266"/>
      <c r="C17" s="331"/>
      <c r="D17" s="268"/>
      <c r="E17" s="19" t="s">
        <v>34</v>
      </c>
      <c r="F17" s="11" t="s">
        <v>52</v>
      </c>
      <c r="G17" s="31" t="s">
        <v>55</v>
      </c>
      <c r="H17" s="21" t="s">
        <v>248</v>
      </c>
      <c r="I17" s="22" t="s">
        <v>38</v>
      </c>
      <c r="J17" s="22" t="s">
        <v>38</v>
      </c>
      <c r="K17" s="22" t="s">
        <v>39</v>
      </c>
      <c r="L17" s="20">
        <v>2</v>
      </c>
      <c r="M17" s="20">
        <v>2</v>
      </c>
      <c r="N17" s="20">
        <f t="shared" si="4"/>
        <v>4</v>
      </c>
      <c r="O17" s="43" t="str">
        <f>LOOKUP(N17,{2;4;6;8;10;12;18;20;24;30;40},{"Bajo";"Bajo";"Medio";"Medio";"Alto";" Alto ";" Alto ";"Alto";"Muy Alto";"Muy Alto";"Muy Alto"})</f>
        <v>Bajo</v>
      </c>
      <c r="P17" s="44">
        <v>10</v>
      </c>
      <c r="Q17" s="45">
        <f t="shared" si="0"/>
        <v>40</v>
      </c>
      <c r="R17" s="46" t="str">
        <f t="shared" si="1"/>
        <v>III</v>
      </c>
      <c r="S17" s="47" t="str">
        <f t="shared" si="2"/>
        <v>ACEPTABLE</v>
      </c>
      <c r="T17" s="22" t="str">
        <f t="shared" si="3"/>
        <v>Mejorar si es posible, seria conveniente mejorar la intervención y su rentabilidad y se deben hacer comprobaciones periódicas para asegurar que ese riesgo es aceptable</v>
      </c>
      <c r="U17" s="12">
        <f t="shared" si="5"/>
        <v>42</v>
      </c>
      <c r="V17" s="22" t="s">
        <v>54</v>
      </c>
      <c r="W17" s="19" t="s">
        <v>47</v>
      </c>
      <c r="X17" s="19" t="s">
        <v>47</v>
      </c>
      <c r="Y17" s="19" t="s">
        <v>47</v>
      </c>
      <c r="Z17" s="19" t="s">
        <v>47</v>
      </c>
      <c r="AA17" s="22" t="s">
        <v>235</v>
      </c>
      <c r="AB17" s="39" t="s">
        <v>42</v>
      </c>
    </row>
    <row r="18" spans="1:28" s="8" customFormat="1" ht="105" customHeight="1">
      <c r="A18" s="281"/>
      <c r="B18" s="266"/>
      <c r="C18" s="331"/>
      <c r="D18" s="268"/>
      <c r="E18" s="19" t="s">
        <v>34</v>
      </c>
      <c r="F18" s="11" t="s">
        <v>52</v>
      </c>
      <c r="G18" s="22" t="s">
        <v>78</v>
      </c>
      <c r="H18" s="21" t="s">
        <v>79</v>
      </c>
      <c r="I18" s="22" t="s">
        <v>38</v>
      </c>
      <c r="J18" s="22" t="s">
        <v>38</v>
      </c>
      <c r="K18" s="22" t="s">
        <v>39</v>
      </c>
      <c r="L18" s="20">
        <v>2</v>
      </c>
      <c r="M18" s="20">
        <v>2</v>
      </c>
      <c r="N18" s="20">
        <f t="shared" si="4"/>
        <v>4</v>
      </c>
      <c r="O18" s="23" t="str">
        <f>LOOKUP(N18,{2;4;6;8;10;12;18;20;24;30;40},{"Bajo";"Bajo";"Medio";"Medio";"Alto";" Alto ";" Alto ";"Alto";"Muy Alto";"Muy Alto";"Muy Alto"})</f>
        <v>Bajo</v>
      </c>
      <c r="P18" s="20">
        <v>10</v>
      </c>
      <c r="Q18" s="19">
        <f>P18*N18</f>
        <v>40</v>
      </c>
      <c r="R18" s="25" t="str">
        <f>IF(Q18&gt;=600,"I",IF(Q18&gt;=150,"II",IF(Q18&gt;=40,"III",IF(Q18&gt;=1,"IV"))))</f>
        <v>III</v>
      </c>
      <c r="S18" s="26" t="str">
        <f>IF(R18="I","NO ACEPTABLE",IF(R18="II", "ACEPTABLE CON CONTROL", IF(R18="III","ACEPTABLE",IF(R18="IV","ACEPTABLE","NA"))))</f>
        <v>ACEPTABLE</v>
      </c>
      <c r="T18" s="22" t="str">
        <f>IF(R18="I","Situación critica. Suspender actividades hasta que el riesgo este bajo control. Intervención urgente",IF(R18="II", "Corregir y adoptar medidas de control inmediato, sin embargo suspenda actividades si el NR  esta por encima de 360", IF(R18="III","Mejorar si es posible, seria conveniente mejorar la intervención y su rentabilidad y se deben hacer comprobaciones periódicas para asegurar que ese riesgo es aceptable",IF(R18="IV","Mantener las medidas de control existentes pero se deberían considerar algunas mejoras","NA"))))</f>
        <v>Mejorar si es posible, seria conveniente mejorar la intervención y su rentabilidad y se deben hacer comprobaciones periódicas para asegurar que ese riesgo es aceptable</v>
      </c>
      <c r="U18" s="12">
        <f t="shared" si="5"/>
        <v>42</v>
      </c>
      <c r="V18" s="22" t="s">
        <v>54</v>
      </c>
      <c r="W18" s="19" t="s">
        <v>47</v>
      </c>
      <c r="X18" s="19" t="s">
        <v>47</v>
      </c>
      <c r="Y18" s="19" t="s">
        <v>47</v>
      </c>
      <c r="Z18" s="21" t="s">
        <v>47</v>
      </c>
      <c r="AA18" s="21" t="s">
        <v>80</v>
      </c>
      <c r="AB18" s="39" t="s">
        <v>42</v>
      </c>
    </row>
    <row r="19" spans="1:28" s="8" customFormat="1" ht="99" customHeight="1">
      <c r="A19" s="281"/>
      <c r="B19" s="266"/>
      <c r="C19" s="331"/>
      <c r="D19" s="268"/>
      <c r="E19" s="19" t="s">
        <v>34</v>
      </c>
      <c r="F19" s="11" t="s">
        <v>57</v>
      </c>
      <c r="G19" s="31" t="s">
        <v>56</v>
      </c>
      <c r="H19" s="32" t="s">
        <v>237</v>
      </c>
      <c r="I19" s="22" t="s">
        <v>38</v>
      </c>
      <c r="J19" s="22" t="s">
        <v>38</v>
      </c>
      <c r="K19" s="22" t="s">
        <v>39</v>
      </c>
      <c r="L19" s="20">
        <v>2</v>
      </c>
      <c r="M19" s="20">
        <v>2</v>
      </c>
      <c r="N19" s="20">
        <f t="shared" si="4"/>
        <v>4</v>
      </c>
      <c r="O19" s="23" t="str">
        <f>LOOKUP(N19,{2;4;6;8;10;12;18;20;24;30;40},{"Bajo";"Bajo";"Medio";"Medio";"Alto";" Alto ";" Alto ";"Alto";"Muy Alto";"Muy Alto";"Muy Alto"})</f>
        <v>Bajo</v>
      </c>
      <c r="P19" s="20">
        <v>10</v>
      </c>
      <c r="Q19" s="24">
        <f t="shared" si="0"/>
        <v>40</v>
      </c>
      <c r="R19" s="25" t="str">
        <f t="shared" si="1"/>
        <v>III</v>
      </c>
      <c r="S19" s="26" t="str">
        <f t="shared" si="2"/>
        <v>ACEPTABLE</v>
      </c>
      <c r="T19" s="22" t="str">
        <f>IF(R19="I","Situación critica. Suspender actividades hasta que el riesgo este bajo control. Intervención urgente",IF(R19="II", "Corregir y adoptar medidas de control inmediato, sin embargo suspenda actividades si el NR  esta por encima de 360", IF(R19="III","Mejorar si es posible, seria conveniente mejorar la intervención y su rentabilidad y se deben hacer comprobaciones periódicas para asegurar que ese riesgo es aceptable",IF(R19="IV","Mantener las medidas de control existentes pero se deberían considerar algunas mejoras","NA"))))</f>
        <v>Mejorar si es posible, seria conveniente mejorar la intervención y su rentabilidad y se deben hacer comprobaciones periódicas para asegurar que ese riesgo es aceptable</v>
      </c>
      <c r="U19" s="12">
        <f t="shared" si="5"/>
        <v>42</v>
      </c>
      <c r="V19" s="32" t="s">
        <v>58</v>
      </c>
      <c r="W19" s="24" t="s">
        <v>34</v>
      </c>
      <c r="X19" s="24" t="s">
        <v>47</v>
      </c>
      <c r="Y19" s="24" t="s">
        <v>47</v>
      </c>
      <c r="Z19" s="24" t="s">
        <v>47</v>
      </c>
      <c r="AA19" s="31" t="s">
        <v>81</v>
      </c>
      <c r="AB19" s="42" t="s">
        <v>42</v>
      </c>
    </row>
    <row r="20" spans="1:28" s="137" customFormat="1" ht="126" customHeight="1">
      <c r="A20" s="281"/>
      <c r="B20" s="266"/>
      <c r="C20" s="331"/>
      <c r="D20" s="268"/>
      <c r="E20" s="131" t="s">
        <v>34</v>
      </c>
      <c r="F20" s="197" t="s">
        <v>57</v>
      </c>
      <c r="G20" s="131" t="s">
        <v>148</v>
      </c>
      <c r="H20" s="131" t="s">
        <v>149</v>
      </c>
      <c r="I20" s="131" t="s">
        <v>38</v>
      </c>
      <c r="J20" s="131" t="s">
        <v>150</v>
      </c>
      <c r="K20" s="131"/>
      <c r="L20" s="199">
        <v>2</v>
      </c>
      <c r="M20" s="199">
        <v>2</v>
      </c>
      <c r="N20" s="200">
        <f t="shared" ref="N20" si="9">+L20*M20</f>
        <v>4</v>
      </c>
      <c r="O20" s="200" t="str">
        <f t="shared" ref="O20" si="10">IF(AND(N20&gt;=2,N20&lt;=4),"BAJO",IF(AND(N20&gt;=6,N20&lt;=8),"MEDIO",IF(AND(N20&gt;=10,N20&lt;=20),"ALTO",IF(AND(N20&gt;=24,N20&lt;=40),"MUY ALTO",""))))</f>
        <v>BAJO</v>
      </c>
      <c r="P20" s="201">
        <v>10</v>
      </c>
      <c r="Q20" s="200">
        <f t="shared" ref="Q20" si="11">+N20*P20</f>
        <v>40</v>
      </c>
      <c r="R20" s="200" t="str">
        <f t="shared" ref="R20" si="12">IF(AND(Q20&gt;=10,Q20&lt;=20),"IV",IF(AND(Q20&gt;=40,Q20&lt;=120),"III",IF(AND(Q20&gt;=150,Q20&lt;=500),"II",IF(AND(Q20&gt;=600,Q20&lt;=4000),"I",""))))</f>
        <v>III</v>
      </c>
      <c r="S20" s="202" t="str">
        <f t="shared" ref="S20" si="13">IF(AND(R20&gt;="IV",R20&lt;="IV"),"ACEPTABLE",IF(AND(R20&gt;="III",R20&lt;="III"),"ACEPTABLE",IF(AND(R20&gt;="II",R20&lt;="II"),"ACEPTABLE CON CONTROL ESPECIFICO",IF(AND(R20&gt;="I",R20&lt;="I"),"NO ACEPTABLE",""))))</f>
        <v>ACEPTABLE</v>
      </c>
      <c r="T20" s="200">
        <v>1</v>
      </c>
      <c r="U20" s="200" t="s">
        <v>93</v>
      </c>
      <c r="V20" s="200" t="s">
        <v>147</v>
      </c>
      <c r="W20" s="203"/>
      <c r="X20" s="203"/>
      <c r="Y20" s="203"/>
      <c r="Z20" s="204" t="s">
        <v>183</v>
      </c>
      <c r="AA20" s="203"/>
    </row>
    <row r="21" spans="1:28" s="8" customFormat="1" ht="99" customHeight="1">
      <c r="A21" s="281"/>
      <c r="B21" s="266"/>
      <c r="C21" s="331"/>
      <c r="D21" s="268"/>
      <c r="E21" s="22" t="s">
        <v>34</v>
      </c>
      <c r="F21" s="11" t="s">
        <v>57</v>
      </c>
      <c r="G21" s="31" t="s">
        <v>60</v>
      </c>
      <c r="H21" s="21" t="s">
        <v>61</v>
      </c>
      <c r="I21" s="22" t="s">
        <v>38</v>
      </c>
      <c r="J21" s="22" t="s">
        <v>38</v>
      </c>
      <c r="K21" s="22" t="s">
        <v>39</v>
      </c>
      <c r="L21" s="20">
        <v>2</v>
      </c>
      <c r="M21" s="20">
        <v>2</v>
      </c>
      <c r="N21" s="20">
        <f t="shared" si="4"/>
        <v>4</v>
      </c>
      <c r="O21" s="23" t="str">
        <f>LOOKUP(N21,{2;4;6;8;10;12;18;20;24;30;40},{"Bajo";"Bajo";"Medio";"Medio";"Alto";" Alto ";" Alto ";"Alto";"Muy Alto";"Muy Alto";"Muy Alto"})</f>
        <v>Bajo</v>
      </c>
      <c r="P21" s="20">
        <v>25</v>
      </c>
      <c r="Q21" s="24">
        <f t="shared" si="0"/>
        <v>100</v>
      </c>
      <c r="R21" s="25" t="str">
        <f t="shared" si="1"/>
        <v>III</v>
      </c>
      <c r="S21" s="26" t="str">
        <f t="shared" si="2"/>
        <v>ACEPTABLE</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Mejorar si es posible, seria conveniente mejorar la intervención y su rentabilidad y se deben hacer comprobaciones periódicas para asegurar que ese riesgo es aceptable</v>
      </c>
      <c r="U21" s="12">
        <f>+U19</f>
        <v>42</v>
      </c>
      <c r="V21" s="22" t="s">
        <v>62</v>
      </c>
      <c r="W21" s="22" t="s">
        <v>34</v>
      </c>
      <c r="X21" s="24" t="s">
        <v>47</v>
      </c>
      <c r="Y21" s="24" t="s">
        <v>47</v>
      </c>
      <c r="Z21" s="21" t="s">
        <v>47</v>
      </c>
      <c r="AA21" s="21" t="s">
        <v>63</v>
      </c>
      <c r="AB21" s="42" t="s">
        <v>42</v>
      </c>
    </row>
    <row r="22" spans="1:28" s="8" customFormat="1" ht="99" customHeight="1">
      <c r="A22" s="281"/>
      <c r="B22" s="266"/>
      <c r="C22" s="331"/>
      <c r="D22" s="268"/>
      <c r="E22" s="22" t="s">
        <v>47</v>
      </c>
      <c r="F22" s="11" t="s">
        <v>57</v>
      </c>
      <c r="G22" s="31" t="s">
        <v>68</v>
      </c>
      <c r="H22" s="21" t="s">
        <v>240</v>
      </c>
      <c r="I22" s="22" t="s">
        <v>38</v>
      </c>
      <c r="J22" s="22" t="s">
        <v>38</v>
      </c>
      <c r="K22" s="22" t="s">
        <v>39</v>
      </c>
      <c r="L22" s="20">
        <v>2</v>
      </c>
      <c r="M22" s="20">
        <v>2</v>
      </c>
      <c r="N22" s="20">
        <f t="shared" si="4"/>
        <v>4</v>
      </c>
      <c r="O22" s="23" t="str">
        <f>LOOKUP(N22,{2;4;6;8;10;12;18;20;24;30;40},{"Bajo";"Bajo";"Medio";"Medio";"Alto";" Alto ";" Alto ";"Alto";"Muy Alto";"Muy Alto";"Muy Alto"})</f>
        <v>Bajo</v>
      </c>
      <c r="P22" s="20">
        <v>25</v>
      </c>
      <c r="Q22" s="24">
        <f t="shared" si="0"/>
        <v>100</v>
      </c>
      <c r="R22" s="25" t="str">
        <f t="shared" si="1"/>
        <v>III</v>
      </c>
      <c r="S22" s="26" t="str">
        <f t="shared" si="2"/>
        <v>ACEPTABLE</v>
      </c>
      <c r="T22" s="22" t="str">
        <f>IF(R22="I","Situación critica. Suspender actividades hasta que el riesgo este bajo control. Intervención urgente",IF(R22="II", "Corregir y adoptar medidas de control inmediato, sin embargo suspenda actividades si el NR  esta por encima de 360", IF(R22="III","Mejorar si es posible, seria conveniente mejorar la intervención y su rentabilidad y se deben hacer comprobaciones periódicas para asegurar que ese riesgo es aceptable",IF(R22="IV","Mantener las medidas de control existentes pero se deberían considerar algunas mejoras","NA"))))</f>
        <v>Mejorar si es posible, seria conveniente mejorar la intervención y su rentabilidad y se deben hacer comprobaciones periódicas para asegurar que ese riesgo es aceptable</v>
      </c>
      <c r="U22" s="12">
        <f t="shared" si="5"/>
        <v>42</v>
      </c>
      <c r="V22" s="22" t="s">
        <v>69</v>
      </c>
      <c r="W22" s="22" t="s">
        <v>47</v>
      </c>
      <c r="X22" s="24" t="s">
        <v>47</v>
      </c>
      <c r="Y22" s="24" t="s">
        <v>47</v>
      </c>
      <c r="Z22" s="21" t="s">
        <v>47</v>
      </c>
      <c r="AA22" s="31" t="s">
        <v>241</v>
      </c>
      <c r="AB22" s="42" t="s">
        <v>47</v>
      </c>
    </row>
    <row r="23" spans="1:28">
      <c r="A23" s="33"/>
      <c r="B23" s="33"/>
      <c r="C23" s="33"/>
      <c r="D23" s="33"/>
      <c r="E23" s="34"/>
      <c r="F23" s="34"/>
      <c r="G23" s="33"/>
      <c r="H23" s="33"/>
      <c r="I23" s="33"/>
      <c r="J23" s="33"/>
      <c r="K23" s="33"/>
      <c r="L23" s="33"/>
      <c r="M23" s="33"/>
      <c r="N23" s="33"/>
      <c r="O23" s="33"/>
      <c r="P23" s="33"/>
      <c r="Q23" s="33"/>
      <c r="R23" s="33"/>
      <c r="S23" s="33"/>
      <c r="T23" s="33"/>
      <c r="U23" s="33"/>
      <c r="V23" s="33"/>
      <c r="W23" s="33"/>
      <c r="X23" s="33"/>
      <c r="Y23" s="33"/>
      <c r="Z23" s="33"/>
      <c r="AA23" s="33"/>
      <c r="AB23" s="33"/>
    </row>
    <row r="24" spans="1:28">
      <c r="A24" s="33"/>
      <c r="B24" s="33"/>
      <c r="C24" s="33"/>
      <c r="D24" s="33"/>
      <c r="E24" s="34"/>
      <c r="F24" s="34"/>
      <c r="G24" s="33"/>
      <c r="H24" s="33"/>
      <c r="I24" s="33"/>
      <c r="J24" s="33"/>
      <c r="K24" s="33"/>
      <c r="L24" s="33"/>
      <c r="M24" s="33"/>
      <c r="N24" s="33"/>
      <c r="O24" s="33"/>
      <c r="P24" s="33"/>
      <c r="Q24" s="33"/>
      <c r="R24" s="33"/>
      <c r="S24" s="33"/>
      <c r="T24" s="33"/>
      <c r="U24" s="33"/>
      <c r="V24" s="33"/>
      <c r="W24" s="33"/>
      <c r="X24" s="33"/>
      <c r="Y24" s="33"/>
      <c r="Z24" s="33"/>
      <c r="AA24" s="33"/>
      <c r="AB24" s="33"/>
    </row>
    <row r="25" spans="1:28">
      <c r="A25" s="33"/>
      <c r="B25" s="33"/>
      <c r="C25" s="33"/>
      <c r="D25" s="33"/>
      <c r="E25" s="34"/>
      <c r="F25" s="34"/>
      <c r="G25" s="33"/>
      <c r="H25" s="33"/>
      <c r="I25" s="33"/>
      <c r="J25" s="33"/>
      <c r="K25" s="33"/>
      <c r="L25" s="33"/>
      <c r="M25" s="33"/>
      <c r="N25" s="33"/>
      <c r="O25" s="33"/>
      <c r="P25" s="33"/>
      <c r="Q25" s="33"/>
      <c r="R25" s="33"/>
      <c r="S25" s="33"/>
      <c r="T25" s="33"/>
      <c r="U25" s="33"/>
      <c r="V25" s="33"/>
      <c r="W25" s="33"/>
      <c r="X25" s="33"/>
      <c r="Y25" s="33"/>
      <c r="Z25" s="33"/>
      <c r="AA25" s="33"/>
      <c r="AB25" s="33"/>
    </row>
    <row r="26" spans="1:28">
      <c r="A26" s="33"/>
      <c r="B26" s="33"/>
      <c r="C26" s="33"/>
      <c r="D26" s="33"/>
      <c r="E26" s="34"/>
      <c r="F26" s="34"/>
      <c r="G26" s="33"/>
      <c r="H26" s="33"/>
      <c r="I26" s="33"/>
      <c r="J26" s="33"/>
      <c r="K26" s="33"/>
      <c r="L26" s="33"/>
      <c r="M26" s="33"/>
      <c r="N26" s="33"/>
      <c r="O26" s="33"/>
      <c r="P26" s="33"/>
      <c r="Q26" s="33"/>
      <c r="R26" s="33"/>
      <c r="S26" s="33"/>
      <c r="T26" s="33"/>
      <c r="U26" s="33"/>
      <c r="V26" s="33"/>
      <c r="W26" s="33"/>
      <c r="X26" s="33"/>
      <c r="Y26" s="33"/>
      <c r="Z26" s="33"/>
      <c r="AA26" s="33"/>
      <c r="AB26" s="33"/>
    </row>
    <row r="27" spans="1:28">
      <c r="A27" s="33"/>
      <c r="B27" s="33"/>
      <c r="C27" s="33"/>
      <c r="D27" s="33"/>
      <c r="E27" s="34"/>
      <c r="F27" s="34"/>
      <c r="G27" s="33"/>
      <c r="H27" s="33"/>
      <c r="I27" s="33"/>
      <c r="J27" s="33"/>
      <c r="K27" s="33"/>
      <c r="L27" s="33"/>
      <c r="M27" s="33"/>
      <c r="N27" s="33"/>
      <c r="O27" s="33"/>
      <c r="P27" s="33"/>
      <c r="Q27" s="33"/>
      <c r="R27" s="33"/>
      <c r="S27" s="33"/>
      <c r="T27" s="33"/>
      <c r="U27" s="33"/>
      <c r="V27" s="33"/>
      <c r="W27" s="33"/>
      <c r="X27" s="33"/>
      <c r="Y27" s="33"/>
      <c r="Z27" s="33"/>
      <c r="AA27" s="33"/>
      <c r="AB27" s="33"/>
    </row>
    <row r="28" spans="1:28">
      <c r="A28" s="33"/>
      <c r="B28" s="33"/>
      <c r="C28" s="33"/>
      <c r="D28" s="33"/>
      <c r="E28" s="34"/>
      <c r="F28" s="34"/>
      <c r="G28" s="33"/>
      <c r="H28" s="33"/>
      <c r="I28" s="33"/>
      <c r="J28" s="33"/>
      <c r="K28" s="33"/>
      <c r="L28" s="33"/>
      <c r="M28" s="33"/>
      <c r="N28" s="33"/>
      <c r="O28" s="33"/>
      <c r="P28" s="33"/>
      <c r="Q28" s="33"/>
      <c r="R28" s="33"/>
      <c r="S28" s="33"/>
      <c r="T28" s="33"/>
      <c r="U28" s="33"/>
      <c r="V28" s="33"/>
      <c r="W28" s="33"/>
      <c r="X28" s="33"/>
      <c r="Y28" s="33"/>
      <c r="Z28" s="33"/>
      <c r="AA28" s="33"/>
      <c r="AB28" s="33"/>
    </row>
    <row r="29" spans="1:28">
      <c r="A29" s="33"/>
      <c r="B29" s="33"/>
      <c r="C29" s="33"/>
      <c r="D29" s="33"/>
      <c r="E29" s="34"/>
      <c r="F29" s="34"/>
      <c r="G29" s="33"/>
      <c r="H29" s="33"/>
      <c r="I29" s="33"/>
      <c r="J29" s="33"/>
      <c r="K29" s="33"/>
      <c r="L29" s="33"/>
      <c r="M29" s="33"/>
      <c r="N29" s="33"/>
      <c r="O29" s="33"/>
      <c r="P29" s="33"/>
      <c r="Q29" s="33"/>
      <c r="R29" s="33"/>
      <c r="S29" s="33"/>
      <c r="T29" s="33"/>
      <c r="U29" s="33"/>
      <c r="V29" s="33"/>
      <c r="W29" s="33"/>
      <c r="X29" s="33"/>
      <c r="Y29" s="33"/>
      <c r="Z29" s="33"/>
      <c r="AA29" s="33"/>
      <c r="AB29" s="33"/>
    </row>
    <row r="30" spans="1:28">
      <c r="A30" s="33"/>
      <c r="B30" s="33"/>
      <c r="C30" s="33"/>
      <c r="D30" s="33"/>
      <c r="E30" s="34"/>
      <c r="F30" s="34"/>
      <c r="G30" s="33"/>
      <c r="H30" s="33"/>
      <c r="I30" s="33"/>
      <c r="J30" s="33"/>
      <c r="K30" s="33"/>
      <c r="L30" s="33"/>
      <c r="M30" s="33"/>
      <c r="N30" s="33"/>
      <c r="O30" s="33"/>
      <c r="P30" s="33"/>
      <c r="Q30" s="33"/>
      <c r="R30" s="33"/>
      <c r="S30" s="33"/>
      <c r="T30" s="33"/>
      <c r="U30" s="33"/>
      <c r="V30" s="33"/>
      <c r="W30" s="33"/>
      <c r="X30" s="33"/>
      <c r="Y30" s="33"/>
      <c r="Z30" s="33"/>
      <c r="AA30" s="33"/>
      <c r="AB30" s="33"/>
    </row>
    <row r="31" spans="1:28">
      <c r="A31" s="33"/>
      <c r="B31" s="33"/>
      <c r="C31" s="33"/>
      <c r="D31" s="33"/>
      <c r="E31" s="34"/>
      <c r="F31" s="34"/>
      <c r="G31" s="33"/>
      <c r="H31" s="33"/>
      <c r="I31" s="33"/>
      <c r="J31" s="33"/>
      <c r="K31" s="33"/>
      <c r="L31" s="33"/>
      <c r="M31" s="33"/>
      <c r="N31" s="33"/>
      <c r="O31" s="33"/>
      <c r="P31" s="33"/>
      <c r="Q31" s="33"/>
      <c r="R31" s="33"/>
      <c r="S31" s="33"/>
      <c r="T31" s="33"/>
      <c r="U31" s="33"/>
      <c r="V31" s="33"/>
      <c r="W31" s="33"/>
      <c r="X31" s="33"/>
      <c r="Y31" s="33"/>
      <c r="Z31" s="33"/>
      <c r="AA31" s="33"/>
      <c r="AB31" s="33"/>
    </row>
    <row r="32" spans="1:28">
      <c r="A32" s="33"/>
      <c r="B32" s="33"/>
      <c r="C32" s="33"/>
      <c r="D32" s="33"/>
      <c r="E32" s="34"/>
      <c r="F32" s="34"/>
      <c r="G32" s="33"/>
      <c r="H32" s="33"/>
      <c r="I32" s="33"/>
      <c r="J32" s="33"/>
      <c r="K32" s="33"/>
      <c r="L32" s="33"/>
      <c r="M32" s="33"/>
      <c r="N32" s="33"/>
      <c r="O32" s="33"/>
      <c r="P32" s="33"/>
      <c r="Q32" s="33"/>
      <c r="R32" s="33"/>
      <c r="S32" s="33"/>
      <c r="T32" s="33"/>
      <c r="U32" s="33"/>
      <c r="V32" s="33"/>
      <c r="W32" s="33"/>
      <c r="X32" s="33"/>
      <c r="Y32" s="33"/>
      <c r="Z32" s="33"/>
      <c r="AA32" s="33"/>
      <c r="AB32" s="33"/>
    </row>
    <row r="33" spans="1:28">
      <c r="A33" s="33"/>
      <c r="B33" s="33"/>
      <c r="C33" s="33"/>
      <c r="D33" s="33"/>
      <c r="E33" s="34"/>
      <c r="F33" s="34"/>
      <c r="G33" s="33"/>
      <c r="H33" s="33"/>
      <c r="I33" s="33"/>
      <c r="J33" s="33"/>
      <c r="K33" s="33"/>
      <c r="L33" s="33"/>
      <c r="M33" s="33"/>
      <c r="N33" s="33"/>
      <c r="O33" s="33"/>
      <c r="P33" s="33"/>
      <c r="Q33" s="33"/>
      <c r="R33" s="33"/>
      <c r="S33" s="33"/>
      <c r="T33" s="33"/>
      <c r="U33" s="33"/>
      <c r="V33" s="33"/>
      <c r="W33" s="33"/>
      <c r="X33" s="33"/>
      <c r="Y33" s="33"/>
      <c r="Z33" s="33"/>
      <c r="AA33" s="33"/>
      <c r="AB33" s="33"/>
    </row>
    <row r="34" spans="1:28">
      <c r="A34" s="33"/>
      <c r="B34" s="33"/>
      <c r="C34" s="33"/>
      <c r="D34" s="33"/>
      <c r="E34" s="34"/>
      <c r="F34" s="34"/>
      <c r="G34" s="33"/>
      <c r="H34" s="33"/>
      <c r="I34" s="33"/>
      <c r="J34" s="33"/>
      <c r="K34" s="33"/>
      <c r="L34" s="33"/>
      <c r="M34" s="33"/>
      <c r="N34" s="33"/>
      <c r="O34" s="33"/>
      <c r="P34" s="33"/>
      <c r="Q34" s="33"/>
      <c r="R34" s="33"/>
      <c r="S34" s="33"/>
      <c r="T34" s="33"/>
      <c r="U34" s="33"/>
      <c r="V34" s="33"/>
      <c r="W34" s="33"/>
      <c r="X34" s="33"/>
      <c r="Y34" s="33"/>
      <c r="Z34" s="33"/>
      <c r="AA34" s="33"/>
      <c r="AB34" s="33"/>
    </row>
    <row r="35" spans="1:28">
      <c r="A35" s="33"/>
      <c r="B35" s="33"/>
      <c r="C35" s="33"/>
      <c r="D35" s="33"/>
      <c r="E35" s="34"/>
      <c r="F35" s="34"/>
      <c r="G35" s="33"/>
      <c r="H35" s="33"/>
      <c r="I35" s="33"/>
      <c r="J35" s="33"/>
      <c r="K35" s="33"/>
      <c r="L35" s="33"/>
      <c r="M35" s="33"/>
      <c r="N35" s="33"/>
      <c r="O35" s="33"/>
      <c r="P35" s="33"/>
      <c r="Q35" s="33"/>
      <c r="R35" s="33"/>
      <c r="S35" s="33"/>
      <c r="T35" s="33"/>
      <c r="U35" s="33"/>
      <c r="V35" s="33"/>
      <c r="W35" s="33"/>
      <c r="X35" s="33"/>
      <c r="Y35" s="33"/>
      <c r="Z35" s="33"/>
      <c r="AA35" s="33"/>
      <c r="AB35" s="33"/>
    </row>
    <row r="36" spans="1:28">
      <c r="A36" s="33"/>
      <c r="B36" s="33"/>
      <c r="C36" s="33"/>
      <c r="D36" s="33"/>
      <c r="E36" s="34"/>
      <c r="F36" s="34"/>
      <c r="G36" s="33"/>
      <c r="H36" s="33"/>
      <c r="I36" s="33"/>
      <c r="J36" s="33"/>
      <c r="K36" s="33"/>
      <c r="L36" s="33"/>
      <c r="M36" s="33"/>
      <c r="N36" s="33"/>
      <c r="O36" s="33"/>
      <c r="P36" s="33"/>
      <c r="Q36" s="33"/>
      <c r="R36" s="33"/>
      <c r="S36" s="33"/>
      <c r="T36" s="33"/>
      <c r="U36" s="33"/>
      <c r="V36" s="33"/>
      <c r="W36" s="33"/>
      <c r="X36" s="33"/>
      <c r="Y36" s="33"/>
      <c r="Z36" s="33"/>
      <c r="AA36" s="33"/>
      <c r="AB36" s="33"/>
    </row>
    <row r="37" spans="1:28">
      <c r="A37" s="33"/>
      <c r="B37" s="33"/>
      <c r="C37" s="33"/>
      <c r="D37" s="33"/>
      <c r="E37" s="34"/>
      <c r="F37" s="34"/>
      <c r="G37" s="33"/>
      <c r="H37" s="33"/>
      <c r="I37" s="33"/>
      <c r="J37" s="33"/>
      <c r="K37" s="33"/>
      <c r="L37" s="33"/>
      <c r="M37" s="33"/>
      <c r="N37" s="33"/>
      <c r="O37" s="33"/>
      <c r="P37" s="33"/>
      <c r="Q37" s="33"/>
      <c r="R37" s="33"/>
      <c r="S37" s="33"/>
      <c r="T37" s="33"/>
      <c r="U37" s="33"/>
      <c r="V37" s="33"/>
      <c r="W37" s="33"/>
      <c r="X37" s="33"/>
      <c r="Y37" s="33"/>
      <c r="Z37" s="33"/>
      <c r="AA37" s="33"/>
      <c r="AB37" s="33"/>
    </row>
    <row r="38" spans="1:28">
      <c r="A38" s="33"/>
      <c r="B38" s="33"/>
      <c r="C38" s="33"/>
      <c r="D38" s="33"/>
      <c r="E38" s="34"/>
      <c r="F38" s="34"/>
      <c r="G38" s="33"/>
      <c r="H38" s="33"/>
      <c r="I38" s="33"/>
      <c r="J38" s="33"/>
      <c r="K38" s="33"/>
      <c r="L38" s="33"/>
      <c r="M38" s="33"/>
      <c r="N38" s="33"/>
      <c r="O38" s="33"/>
      <c r="P38" s="33"/>
      <c r="Q38" s="33"/>
      <c r="R38" s="33"/>
      <c r="S38" s="33"/>
      <c r="T38" s="33"/>
      <c r="U38" s="33"/>
      <c r="V38" s="33"/>
      <c r="W38" s="33"/>
      <c r="X38" s="33"/>
      <c r="Y38" s="33"/>
      <c r="Z38" s="33"/>
      <c r="AA38" s="33"/>
      <c r="AB38" s="33"/>
    </row>
    <row r="39" spans="1:28">
      <c r="A39" s="33"/>
      <c r="B39" s="33"/>
      <c r="C39" s="33"/>
      <c r="D39" s="33"/>
      <c r="E39" s="34"/>
      <c r="F39" s="34"/>
      <c r="G39" s="33"/>
      <c r="H39" s="33"/>
      <c r="I39" s="33"/>
      <c r="J39" s="33"/>
      <c r="K39" s="33"/>
      <c r="L39" s="33"/>
      <c r="M39" s="33"/>
      <c r="N39" s="33"/>
      <c r="O39" s="33"/>
      <c r="P39" s="33"/>
      <c r="Q39" s="33"/>
      <c r="R39" s="33"/>
      <c r="S39" s="33"/>
      <c r="T39" s="33"/>
      <c r="U39" s="33"/>
      <c r="V39" s="33"/>
      <c r="W39" s="33"/>
      <c r="X39" s="33"/>
      <c r="Y39" s="33"/>
      <c r="Z39" s="33"/>
      <c r="AA39" s="33"/>
      <c r="AB39" s="33"/>
    </row>
    <row r="40" spans="1:28">
      <c r="A40" s="33"/>
      <c r="B40" s="33"/>
      <c r="C40" s="33"/>
      <c r="D40" s="33"/>
      <c r="E40" s="34"/>
      <c r="F40" s="34"/>
      <c r="G40" s="33"/>
      <c r="H40" s="33"/>
      <c r="I40" s="33"/>
      <c r="J40" s="33"/>
      <c r="K40" s="33"/>
      <c r="L40" s="33"/>
      <c r="M40" s="33"/>
      <c r="N40" s="33"/>
      <c r="O40" s="33"/>
      <c r="P40" s="33"/>
      <c r="Q40" s="33"/>
      <c r="R40" s="33"/>
      <c r="S40" s="33"/>
      <c r="T40" s="33"/>
      <c r="U40" s="33"/>
      <c r="V40" s="33"/>
      <c r="W40" s="33"/>
      <c r="X40" s="33"/>
      <c r="Y40" s="33"/>
      <c r="Z40" s="33"/>
      <c r="AA40" s="33"/>
      <c r="AB40" s="33"/>
    </row>
    <row r="41" spans="1:28">
      <c r="A41" s="33"/>
      <c r="B41" s="33"/>
      <c r="C41" s="33"/>
      <c r="D41" s="33"/>
      <c r="E41" s="34"/>
      <c r="F41" s="34"/>
      <c r="G41" s="33"/>
      <c r="H41" s="33"/>
      <c r="I41" s="33"/>
      <c r="J41" s="33"/>
      <c r="K41" s="33"/>
      <c r="L41" s="33"/>
      <c r="M41" s="33"/>
      <c r="N41" s="33"/>
      <c r="O41" s="33"/>
      <c r="P41" s="33"/>
      <c r="Q41" s="33"/>
      <c r="R41" s="33"/>
      <c r="S41" s="33"/>
      <c r="T41" s="33"/>
      <c r="U41" s="33"/>
      <c r="V41" s="33"/>
      <c r="W41" s="33"/>
      <c r="X41" s="33"/>
      <c r="Y41" s="33"/>
      <c r="Z41" s="33"/>
      <c r="AA41" s="33"/>
      <c r="AB41" s="33"/>
    </row>
    <row r="42" spans="1:28">
      <c r="M42"/>
      <c r="N42"/>
      <c r="Q42"/>
      <c r="R42"/>
      <c r="S42"/>
      <c r="T42"/>
      <c r="U42"/>
      <c r="V42"/>
      <c r="AA42"/>
    </row>
  </sheetData>
  <mergeCells count="25">
    <mergeCell ref="D7:D8"/>
    <mergeCell ref="A2:G5"/>
    <mergeCell ref="H2:AB2"/>
    <mergeCell ref="H3:AB3"/>
    <mergeCell ref="H4:AB4"/>
    <mergeCell ref="H5:O5"/>
    <mergeCell ref="P5:T5"/>
    <mergeCell ref="U5:Z5"/>
    <mergeCell ref="AA5:AB5"/>
    <mergeCell ref="A9:A22"/>
    <mergeCell ref="B9:B22"/>
    <mergeCell ref="C9:C22"/>
    <mergeCell ref="D9:D22"/>
    <mergeCell ref="A6:AB6"/>
    <mergeCell ref="A7:A8"/>
    <mergeCell ref="B7:B8"/>
    <mergeCell ref="C7:C8"/>
    <mergeCell ref="E7:E8"/>
    <mergeCell ref="G7:G8"/>
    <mergeCell ref="F7:F8"/>
    <mergeCell ref="H7:H8"/>
    <mergeCell ref="I7:K7"/>
    <mergeCell ref="L7:S7"/>
    <mergeCell ref="U7:W7"/>
    <mergeCell ref="X7:AB7"/>
  </mergeCells>
  <conditionalFormatting sqref="O7:O8">
    <cfRule type="containsText" dxfId="72" priority="58" stopIfTrue="1" operator="containsText" text="MEDIO">
      <formula>NOT(ISERROR(SEARCH("MEDIO",O7)))</formula>
    </cfRule>
    <cfRule type="containsText" dxfId="71" priority="57" stopIfTrue="1" operator="containsText" text="MEDIO">
      <formula>NOT(ISERROR(SEARCH("MEDIO",O7)))</formula>
    </cfRule>
    <cfRule type="containsText" dxfId="70" priority="59" stopIfTrue="1" operator="containsText" text="BAJO">
      <formula>NOT(ISERROR(SEARCH("BAJO",O7)))</formula>
    </cfRule>
  </conditionalFormatting>
  <conditionalFormatting sqref="O9:O11 O16:O19 O21:O22">
    <cfRule type="cellIs" dxfId="69" priority="49" stopIfTrue="1" operator="equal">
      <formula>"BAJO"</formula>
    </cfRule>
    <cfRule type="cellIs" dxfId="68" priority="48" stopIfTrue="1" operator="equal">
      <formula>"MEDIO"</formula>
    </cfRule>
    <cfRule type="cellIs" dxfId="67" priority="47" stopIfTrue="1" operator="equal">
      <formula>"ALTO"</formula>
    </cfRule>
  </conditionalFormatting>
  <conditionalFormatting sqref="O12 O15">
    <cfRule type="cellIs" dxfId="66" priority="42" stopIfTrue="1" operator="equal">
      <formula>"alto"</formula>
    </cfRule>
    <cfRule type="cellIs" dxfId="65" priority="43" stopIfTrue="1" operator="equal">
      <formula>"BAJO"</formula>
    </cfRule>
    <cfRule type="containsText" dxfId="64" priority="46" stopIfTrue="1" operator="containsText" text="BAJO">
      <formula>NOT(ISERROR(SEARCH("BAJO",O12)))</formula>
    </cfRule>
    <cfRule type="containsText" dxfId="63" priority="45" stopIfTrue="1" operator="containsText" text="MEDIO">
      <formula>NOT(ISERROR(SEARCH("MEDIO",O12)))</formula>
    </cfRule>
    <cfRule type="containsText" dxfId="62" priority="44" stopIfTrue="1" operator="containsText" text="MEDIO">
      <formula>NOT(ISERROR(SEARCH("MEDIO",O12)))</formula>
    </cfRule>
  </conditionalFormatting>
  <conditionalFormatting sqref="O13">
    <cfRule type="containsText" dxfId="61" priority="1" stopIfTrue="1" operator="containsText" text="ALTO">
      <formula>NOT(ISERROR(SEARCH("ALTO",#REF!)))</formula>
    </cfRule>
    <cfRule type="containsText" dxfId="60" priority="2" stopIfTrue="1" operator="containsText" text="MEDIO">
      <formula>NOT(ISERROR(SEARCH("MEDIO",#REF!)))</formula>
    </cfRule>
    <cfRule type="containsText" dxfId="59" priority="3" stopIfTrue="1" operator="containsText" text="BAJO">
      <formula>NOT(ISERROR(SEARCH("BAJO",#REF!)))</formula>
    </cfRule>
  </conditionalFormatting>
  <conditionalFormatting sqref="O14">
    <cfRule type="cellIs" dxfId="58" priority="13" stopIfTrue="1" operator="equal">
      <formula>"ALTO"</formula>
    </cfRule>
    <cfRule type="cellIs" dxfId="57" priority="14" stopIfTrue="1" operator="equal">
      <formula>"MEDIO"</formula>
    </cfRule>
    <cfRule type="cellIs" dxfId="56" priority="15" stopIfTrue="1" operator="equal">
      <formula>"BAJO"</formula>
    </cfRule>
  </conditionalFormatting>
  <conditionalFormatting sqref="R9:R19">
    <cfRule type="cellIs" dxfId="52" priority="41" stopIfTrue="1" operator="equal">
      <formula>"I"</formula>
    </cfRule>
    <cfRule type="cellIs" dxfId="51" priority="38" stopIfTrue="1" operator="equal">
      <formula>"IV"</formula>
    </cfRule>
    <cfRule type="cellIs" dxfId="50" priority="39" stopIfTrue="1" operator="equal">
      <formula>"III"</formula>
    </cfRule>
    <cfRule type="cellIs" dxfId="49" priority="40" stopIfTrue="1" operator="equal">
      <formula>"II"</formula>
    </cfRule>
  </conditionalFormatting>
  <conditionalFormatting sqref="R21:R22">
    <cfRule type="cellIs" dxfId="48" priority="53" stopIfTrue="1" operator="equal">
      <formula>"IV"</formula>
    </cfRule>
    <cfRule type="cellIs" dxfId="47" priority="55" stopIfTrue="1" operator="equal">
      <formula>"II"</formula>
    </cfRule>
    <cfRule type="cellIs" dxfId="46" priority="56" stopIfTrue="1" operator="equal">
      <formula>"I"</formula>
    </cfRule>
    <cfRule type="cellIs" dxfId="45" priority="54" stopIfTrue="1" operator="equal">
      <formula>"III"</formula>
    </cfRule>
  </conditionalFormatting>
  <conditionalFormatting sqref="S9:S12">
    <cfRule type="cellIs" dxfId="44" priority="37" stopIfTrue="1" operator="equal">
      <formula>"NO ACEPTABLE"</formula>
    </cfRule>
    <cfRule type="cellIs" dxfId="43" priority="36" stopIfTrue="1" operator="equal">
      <formula>"ACEPTABLE CON CONTROL"</formula>
    </cfRule>
    <cfRule type="cellIs" dxfId="42" priority="35" stopIfTrue="1" operator="equal">
      <formula>"ACEPTABLE"</formula>
    </cfRule>
  </conditionalFormatting>
  <conditionalFormatting sqref="S13">
    <cfRule type="containsText" dxfId="41" priority="4" stopIfTrue="1" operator="containsText" text="NO ACEPTABLE">
      <formula>NOT(ISERROR(SEARCH("NO ACEPTABLE",#REF!)))</formula>
    </cfRule>
    <cfRule type="notContainsText" dxfId="40" priority="6" stopIfTrue="1" operator="notContains" text="CONTROL">
      <formula>ISERROR(SEARCH("CONTROL",#REF!))</formula>
    </cfRule>
    <cfRule type="containsText" dxfId="39" priority="5" stopIfTrue="1" operator="containsText" text="CONTROL">
      <formula>NOT(ISERROR(SEARCH("CONTROL",#REF!)))</formula>
    </cfRule>
  </conditionalFormatting>
  <conditionalFormatting sqref="S14:S19">
    <cfRule type="cellIs" dxfId="38" priority="17" stopIfTrue="1" operator="equal">
      <formula>"ACEPTABLE CON CONTROL"</formula>
    </cfRule>
    <cfRule type="cellIs" dxfId="37" priority="18" stopIfTrue="1" operator="equal">
      <formula>"NO ACEPTABLE"</formula>
    </cfRule>
    <cfRule type="cellIs" dxfId="36" priority="16" stopIfTrue="1" operator="equal">
      <formula>"ACEPTABLE"</formula>
    </cfRule>
  </conditionalFormatting>
  <conditionalFormatting sqref="S21:S22">
    <cfRule type="cellIs" dxfId="32" priority="50" stopIfTrue="1" operator="equal">
      <formula>"ACEPTABLE"</formula>
    </cfRule>
    <cfRule type="cellIs" dxfId="31" priority="51" stopIfTrue="1" operator="equal">
      <formula>"ACEPTABLE CON CONTROL"</formula>
    </cfRule>
    <cfRule type="cellIs" dxfId="30" priority="52" stopIfTrue="1" operator="equal">
      <formula>"NO ACEPTABLE"</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21:P22 P9:P12 P14:P19" xr:uid="{00000000-0002-0000-0900-000000000000}">
      <formula1>"100,60,25,10"</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21:L22 L9:L12 L14:L19" xr:uid="{00000000-0002-0000-0900-000001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21:M22 M9:M12 M14:M19" xr:uid="{00000000-0002-0000-0900-000002000000}">
      <formula1>"4,3,2,1"</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7" stopIfTrue="1" operator="containsText" text="ALTO" id="{9FD44E3D-8EB4-4BCB-A9D1-BE304C5882F7}">
            <xm:f>NOT(ISERROR(SEARCH("ALTO",'SERVICIOS GENERALES'!O20)))</xm:f>
            <x14:dxf>
              <fill>
                <patternFill>
                  <bgColor rgb="FFFF0000"/>
                </patternFill>
              </fill>
            </x14:dxf>
          </x14:cfRule>
          <x14:cfRule type="containsText" priority="8" stopIfTrue="1" operator="containsText" text="MEDIO" id="{6E6609C3-5760-41BC-93FE-E5E17D1D68EC}">
            <xm:f>NOT(ISERROR(SEARCH("MEDIO",'SERVICIOS GENERALES'!O20)))</xm:f>
            <x14:dxf>
              <fill>
                <patternFill>
                  <bgColor rgb="FFFFFF00"/>
                </patternFill>
              </fill>
            </x14:dxf>
          </x14:cfRule>
          <x14:cfRule type="containsText" priority="9" stopIfTrue="1" operator="containsText" text="BAJO" id="{98BFF29A-7487-4AC6-932D-18A31FC2E8AE}">
            <xm:f>NOT(ISERROR(SEARCH("BAJO",'SERVICIOS GENERALES'!O20)))</xm:f>
            <x14:dxf>
              <fill>
                <patternFill>
                  <bgColor theme="6"/>
                </patternFill>
              </fill>
            </x14:dxf>
          </x14:cfRule>
          <xm:sqref>O20</xm:sqref>
        </x14:conditionalFormatting>
        <x14:conditionalFormatting xmlns:xm="http://schemas.microsoft.com/office/excel/2006/main">
          <x14:cfRule type="notContainsText" priority="12" stopIfTrue="1" operator="notContains" text="CONTROL" id="{0E2EC333-3CE8-46AC-87D1-140AB5E21BE9}">
            <xm:f>ISERROR(SEARCH("CONTROL",'SERVICIOS GENERALES'!S20))</xm:f>
            <x14:dxf>
              <fill>
                <patternFill>
                  <bgColor theme="6" tint="-0.24994659260841701"/>
                </patternFill>
              </fill>
            </x14:dxf>
          </x14:cfRule>
          <x14:cfRule type="containsText" priority="11" stopIfTrue="1" operator="containsText" text="CONTROL" id="{665261EC-5A1A-40B9-96C0-B8CDF8D33AB9}">
            <xm:f>NOT(ISERROR(SEARCH("CONTROL",'SERVICIOS GENERALES'!S20)))</xm:f>
            <x14:dxf>
              <fill>
                <patternFill>
                  <bgColor rgb="FFFFFF00"/>
                </patternFill>
              </fill>
            </x14:dxf>
          </x14:cfRule>
          <x14:cfRule type="containsText" priority="10" stopIfTrue="1" operator="containsText" text="NO ACEPTABLE" id="{75A1E62F-F483-442A-8848-6C54DD555604}">
            <xm:f>NOT(ISERROR(SEARCH("NO ACEPTABLE",'SERVICIOS GENERALES'!S20)))</xm:f>
            <x14:dxf>
              <fill>
                <patternFill>
                  <bgColor rgb="FFFF0000"/>
                </patternFill>
              </fill>
            </x14:dxf>
          </x14:cfRule>
          <xm:sqref>S20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AN22"/>
  <sheetViews>
    <sheetView topLeftCell="N1" workbookViewId="0">
      <selection activeCell="P4" sqref="P4:T4"/>
    </sheetView>
  </sheetViews>
  <sheetFormatPr baseColWidth="10" defaultRowHeight="26.25" customHeight="1"/>
  <cols>
    <col min="1" max="1" width="16.28515625" style="163" customWidth="1"/>
    <col min="2" max="2" width="15.7109375" style="163" customWidth="1"/>
    <col min="3" max="3" width="15.140625" style="163" customWidth="1"/>
    <col min="4" max="4" width="10.140625" style="163" customWidth="1"/>
    <col min="5" max="5" width="12" style="189" customWidth="1"/>
    <col min="6" max="6" width="39" style="163" customWidth="1"/>
    <col min="7" max="7" width="44.42578125" style="163" customWidth="1"/>
    <col min="8" max="8" width="40.5703125" style="189" customWidth="1"/>
    <col min="9" max="9" width="33.85546875" style="163" customWidth="1"/>
    <col min="10" max="10" width="37.5703125" style="163" customWidth="1"/>
    <col min="11" max="11" width="39.85546875" style="163" customWidth="1"/>
    <col min="12" max="18" width="10.7109375" style="163" customWidth="1"/>
    <col min="19" max="19" width="32.7109375" style="163" customWidth="1"/>
    <col min="20" max="20" width="20.42578125" style="163" customWidth="1"/>
    <col min="21" max="21" width="36.28515625" style="163" customWidth="1"/>
    <col min="22" max="22" width="18.7109375" style="163" customWidth="1"/>
    <col min="23" max="23" width="18.28515625" style="163" customWidth="1"/>
    <col min="24" max="24" width="30.85546875" style="163" customWidth="1"/>
    <col min="25" max="25" width="10.7109375" style="163" customWidth="1"/>
    <col min="26" max="26" width="74.85546875" style="163" customWidth="1"/>
    <col min="27" max="27" width="23.140625" style="163" customWidth="1"/>
    <col min="28" max="255" width="11.42578125" style="163"/>
    <col min="256" max="256" width="26.28515625" style="163" customWidth="1"/>
    <col min="257" max="257" width="15.7109375" style="163" customWidth="1"/>
    <col min="258" max="258" width="15.140625" style="163" customWidth="1"/>
    <col min="259" max="259" width="19" style="163" customWidth="1"/>
    <col min="260" max="260" width="12" style="163" customWidth="1"/>
    <col min="261" max="261" width="39" style="163" customWidth="1"/>
    <col min="262" max="262" width="44.42578125" style="163" customWidth="1"/>
    <col min="263" max="263" width="40.5703125" style="163" customWidth="1"/>
    <col min="264" max="264" width="33.85546875" style="163" customWidth="1"/>
    <col min="265" max="265" width="37.5703125" style="163" customWidth="1"/>
    <col min="266" max="266" width="39.85546875" style="163" customWidth="1"/>
    <col min="267" max="273" width="10.7109375" style="163" customWidth="1"/>
    <col min="274" max="274" width="32.7109375" style="163" customWidth="1"/>
    <col min="275" max="275" width="10.7109375" style="163" customWidth="1"/>
    <col min="276" max="276" width="36.28515625" style="163" customWidth="1"/>
    <col min="277" max="277" width="18.7109375" style="163" customWidth="1"/>
    <col min="278" max="278" width="10.7109375" style="163" customWidth="1"/>
    <col min="279" max="279" width="30.85546875" style="163" customWidth="1"/>
    <col min="280" max="280" width="10.7109375" style="163" customWidth="1"/>
    <col min="281" max="281" width="74.85546875" style="163" customWidth="1"/>
    <col min="282" max="282" width="23.140625" style="163" customWidth="1"/>
    <col min="283" max="511" width="11.42578125" style="163"/>
    <col min="512" max="512" width="26.28515625" style="163" customWidth="1"/>
    <col min="513" max="513" width="15.7109375" style="163" customWidth="1"/>
    <col min="514" max="514" width="15.140625" style="163" customWidth="1"/>
    <col min="515" max="515" width="19" style="163" customWidth="1"/>
    <col min="516" max="516" width="12" style="163" customWidth="1"/>
    <col min="517" max="517" width="39" style="163" customWidth="1"/>
    <col min="518" max="518" width="44.42578125" style="163" customWidth="1"/>
    <col min="519" max="519" width="40.5703125" style="163" customWidth="1"/>
    <col min="520" max="520" width="33.85546875" style="163" customWidth="1"/>
    <col min="521" max="521" width="37.5703125" style="163" customWidth="1"/>
    <col min="522" max="522" width="39.85546875" style="163" customWidth="1"/>
    <col min="523" max="529" width="10.7109375" style="163" customWidth="1"/>
    <col min="530" max="530" width="32.7109375" style="163" customWidth="1"/>
    <col min="531" max="531" width="10.7109375" style="163" customWidth="1"/>
    <col min="532" max="532" width="36.28515625" style="163" customWidth="1"/>
    <col min="533" max="533" width="18.7109375" style="163" customWidth="1"/>
    <col min="534" max="534" width="10.7109375" style="163" customWidth="1"/>
    <col min="535" max="535" width="30.85546875" style="163" customWidth="1"/>
    <col min="536" max="536" width="10.7109375" style="163" customWidth="1"/>
    <col min="537" max="537" width="74.85546875" style="163" customWidth="1"/>
    <col min="538" max="538" width="23.140625" style="163" customWidth="1"/>
    <col min="539" max="767" width="11.42578125" style="163"/>
    <col min="768" max="768" width="26.28515625" style="163" customWidth="1"/>
    <col min="769" max="769" width="15.7109375" style="163" customWidth="1"/>
    <col min="770" max="770" width="15.140625" style="163" customWidth="1"/>
    <col min="771" max="771" width="19" style="163" customWidth="1"/>
    <col min="772" max="772" width="12" style="163" customWidth="1"/>
    <col min="773" max="773" width="39" style="163" customWidth="1"/>
    <col min="774" max="774" width="44.42578125" style="163" customWidth="1"/>
    <col min="775" max="775" width="40.5703125" style="163" customWidth="1"/>
    <col min="776" max="776" width="33.85546875" style="163" customWidth="1"/>
    <col min="777" max="777" width="37.5703125" style="163" customWidth="1"/>
    <col min="778" max="778" width="39.85546875" style="163" customWidth="1"/>
    <col min="779" max="785" width="10.7109375" style="163" customWidth="1"/>
    <col min="786" max="786" width="32.7109375" style="163" customWidth="1"/>
    <col min="787" max="787" width="10.7109375" style="163" customWidth="1"/>
    <col min="788" max="788" width="36.28515625" style="163" customWidth="1"/>
    <col min="789" max="789" width="18.7109375" style="163" customWidth="1"/>
    <col min="790" max="790" width="10.7109375" style="163" customWidth="1"/>
    <col min="791" max="791" width="30.85546875" style="163" customWidth="1"/>
    <col min="792" max="792" width="10.7109375" style="163" customWidth="1"/>
    <col min="793" max="793" width="74.85546875" style="163" customWidth="1"/>
    <col min="794" max="794" width="23.140625" style="163" customWidth="1"/>
    <col min="795" max="1023" width="11.42578125" style="163"/>
    <col min="1024" max="1024" width="26.28515625" style="163" customWidth="1"/>
    <col min="1025" max="1025" width="15.7109375" style="163" customWidth="1"/>
    <col min="1026" max="1026" width="15.140625" style="163" customWidth="1"/>
    <col min="1027" max="1027" width="19" style="163" customWidth="1"/>
    <col min="1028" max="1028" width="12" style="163" customWidth="1"/>
    <col min="1029" max="1029" width="39" style="163" customWidth="1"/>
    <col min="1030" max="1030" width="44.42578125" style="163" customWidth="1"/>
    <col min="1031" max="1031" width="40.5703125" style="163" customWidth="1"/>
    <col min="1032" max="1032" width="33.85546875" style="163" customWidth="1"/>
    <col min="1033" max="1033" width="37.5703125" style="163" customWidth="1"/>
    <col min="1034" max="1034" width="39.85546875" style="163" customWidth="1"/>
    <col min="1035" max="1041" width="10.7109375" style="163" customWidth="1"/>
    <col min="1042" max="1042" width="32.7109375" style="163" customWidth="1"/>
    <col min="1043" max="1043" width="10.7109375" style="163" customWidth="1"/>
    <col min="1044" max="1044" width="36.28515625" style="163" customWidth="1"/>
    <col min="1045" max="1045" width="18.7109375" style="163" customWidth="1"/>
    <col min="1046" max="1046" width="10.7109375" style="163" customWidth="1"/>
    <col min="1047" max="1047" width="30.85546875" style="163" customWidth="1"/>
    <col min="1048" max="1048" width="10.7109375" style="163" customWidth="1"/>
    <col min="1049" max="1049" width="74.85546875" style="163" customWidth="1"/>
    <col min="1050" max="1050" width="23.140625" style="163" customWidth="1"/>
    <col min="1051" max="1279" width="11.42578125" style="163"/>
    <col min="1280" max="1280" width="26.28515625" style="163" customWidth="1"/>
    <col min="1281" max="1281" width="15.7109375" style="163" customWidth="1"/>
    <col min="1282" max="1282" width="15.140625" style="163" customWidth="1"/>
    <col min="1283" max="1283" width="19" style="163" customWidth="1"/>
    <col min="1284" max="1284" width="12" style="163" customWidth="1"/>
    <col min="1285" max="1285" width="39" style="163" customWidth="1"/>
    <col min="1286" max="1286" width="44.42578125" style="163" customWidth="1"/>
    <col min="1287" max="1287" width="40.5703125" style="163" customWidth="1"/>
    <col min="1288" max="1288" width="33.85546875" style="163" customWidth="1"/>
    <col min="1289" max="1289" width="37.5703125" style="163" customWidth="1"/>
    <col min="1290" max="1290" width="39.85546875" style="163" customWidth="1"/>
    <col min="1291" max="1297" width="10.7109375" style="163" customWidth="1"/>
    <col min="1298" max="1298" width="32.7109375" style="163" customWidth="1"/>
    <col min="1299" max="1299" width="10.7109375" style="163" customWidth="1"/>
    <col min="1300" max="1300" width="36.28515625" style="163" customWidth="1"/>
    <col min="1301" max="1301" width="18.7109375" style="163" customWidth="1"/>
    <col min="1302" max="1302" width="10.7109375" style="163" customWidth="1"/>
    <col min="1303" max="1303" width="30.85546875" style="163" customWidth="1"/>
    <col min="1304" max="1304" width="10.7109375" style="163" customWidth="1"/>
    <col min="1305" max="1305" width="74.85546875" style="163" customWidth="1"/>
    <col min="1306" max="1306" width="23.140625" style="163" customWidth="1"/>
    <col min="1307" max="1535" width="11.42578125" style="163"/>
    <col min="1536" max="1536" width="26.28515625" style="163" customWidth="1"/>
    <col min="1537" max="1537" width="15.7109375" style="163" customWidth="1"/>
    <col min="1538" max="1538" width="15.140625" style="163" customWidth="1"/>
    <col min="1539" max="1539" width="19" style="163" customWidth="1"/>
    <col min="1540" max="1540" width="12" style="163" customWidth="1"/>
    <col min="1541" max="1541" width="39" style="163" customWidth="1"/>
    <col min="1542" max="1542" width="44.42578125" style="163" customWidth="1"/>
    <col min="1543" max="1543" width="40.5703125" style="163" customWidth="1"/>
    <col min="1544" max="1544" width="33.85546875" style="163" customWidth="1"/>
    <col min="1545" max="1545" width="37.5703125" style="163" customWidth="1"/>
    <col min="1546" max="1546" width="39.85546875" style="163" customWidth="1"/>
    <col min="1547" max="1553" width="10.7109375" style="163" customWidth="1"/>
    <col min="1554" max="1554" width="32.7109375" style="163" customWidth="1"/>
    <col min="1555" max="1555" width="10.7109375" style="163" customWidth="1"/>
    <col min="1556" max="1556" width="36.28515625" style="163" customWidth="1"/>
    <col min="1557" max="1557" width="18.7109375" style="163" customWidth="1"/>
    <col min="1558" max="1558" width="10.7109375" style="163" customWidth="1"/>
    <col min="1559" max="1559" width="30.85546875" style="163" customWidth="1"/>
    <col min="1560" max="1560" width="10.7109375" style="163" customWidth="1"/>
    <col min="1561" max="1561" width="74.85546875" style="163" customWidth="1"/>
    <col min="1562" max="1562" width="23.140625" style="163" customWidth="1"/>
    <col min="1563" max="1791" width="11.42578125" style="163"/>
    <col min="1792" max="1792" width="26.28515625" style="163" customWidth="1"/>
    <col min="1793" max="1793" width="15.7109375" style="163" customWidth="1"/>
    <col min="1794" max="1794" width="15.140625" style="163" customWidth="1"/>
    <col min="1795" max="1795" width="19" style="163" customWidth="1"/>
    <col min="1796" max="1796" width="12" style="163" customWidth="1"/>
    <col min="1797" max="1797" width="39" style="163" customWidth="1"/>
    <col min="1798" max="1798" width="44.42578125" style="163" customWidth="1"/>
    <col min="1799" max="1799" width="40.5703125" style="163" customWidth="1"/>
    <col min="1800" max="1800" width="33.85546875" style="163" customWidth="1"/>
    <col min="1801" max="1801" width="37.5703125" style="163" customWidth="1"/>
    <col min="1802" max="1802" width="39.85546875" style="163" customWidth="1"/>
    <col min="1803" max="1809" width="10.7109375" style="163" customWidth="1"/>
    <col min="1810" max="1810" width="32.7109375" style="163" customWidth="1"/>
    <col min="1811" max="1811" width="10.7109375" style="163" customWidth="1"/>
    <col min="1812" max="1812" width="36.28515625" style="163" customWidth="1"/>
    <col min="1813" max="1813" width="18.7109375" style="163" customWidth="1"/>
    <col min="1814" max="1814" width="10.7109375" style="163" customWidth="1"/>
    <col min="1815" max="1815" width="30.85546875" style="163" customWidth="1"/>
    <col min="1816" max="1816" width="10.7109375" style="163" customWidth="1"/>
    <col min="1817" max="1817" width="74.85546875" style="163" customWidth="1"/>
    <col min="1818" max="1818" width="23.140625" style="163" customWidth="1"/>
    <col min="1819" max="2047" width="11.42578125" style="163"/>
    <col min="2048" max="2048" width="26.28515625" style="163" customWidth="1"/>
    <col min="2049" max="2049" width="15.7109375" style="163" customWidth="1"/>
    <col min="2050" max="2050" width="15.140625" style="163" customWidth="1"/>
    <col min="2051" max="2051" width="19" style="163" customWidth="1"/>
    <col min="2052" max="2052" width="12" style="163" customWidth="1"/>
    <col min="2053" max="2053" width="39" style="163" customWidth="1"/>
    <col min="2054" max="2054" width="44.42578125" style="163" customWidth="1"/>
    <col min="2055" max="2055" width="40.5703125" style="163" customWidth="1"/>
    <col min="2056" max="2056" width="33.85546875" style="163" customWidth="1"/>
    <col min="2057" max="2057" width="37.5703125" style="163" customWidth="1"/>
    <col min="2058" max="2058" width="39.85546875" style="163" customWidth="1"/>
    <col min="2059" max="2065" width="10.7109375" style="163" customWidth="1"/>
    <col min="2066" max="2066" width="32.7109375" style="163" customWidth="1"/>
    <col min="2067" max="2067" width="10.7109375" style="163" customWidth="1"/>
    <col min="2068" max="2068" width="36.28515625" style="163" customWidth="1"/>
    <col min="2069" max="2069" width="18.7109375" style="163" customWidth="1"/>
    <col min="2070" max="2070" width="10.7109375" style="163" customWidth="1"/>
    <col min="2071" max="2071" width="30.85546875" style="163" customWidth="1"/>
    <col min="2072" max="2072" width="10.7109375" style="163" customWidth="1"/>
    <col min="2073" max="2073" width="74.85546875" style="163" customWidth="1"/>
    <col min="2074" max="2074" width="23.140625" style="163" customWidth="1"/>
    <col min="2075" max="2303" width="11.42578125" style="163"/>
    <col min="2304" max="2304" width="26.28515625" style="163" customWidth="1"/>
    <col min="2305" max="2305" width="15.7109375" style="163" customWidth="1"/>
    <col min="2306" max="2306" width="15.140625" style="163" customWidth="1"/>
    <col min="2307" max="2307" width="19" style="163" customWidth="1"/>
    <col min="2308" max="2308" width="12" style="163" customWidth="1"/>
    <col min="2309" max="2309" width="39" style="163" customWidth="1"/>
    <col min="2310" max="2310" width="44.42578125" style="163" customWidth="1"/>
    <col min="2311" max="2311" width="40.5703125" style="163" customWidth="1"/>
    <col min="2312" max="2312" width="33.85546875" style="163" customWidth="1"/>
    <col min="2313" max="2313" width="37.5703125" style="163" customWidth="1"/>
    <col min="2314" max="2314" width="39.85546875" style="163" customWidth="1"/>
    <col min="2315" max="2321" width="10.7109375" style="163" customWidth="1"/>
    <col min="2322" max="2322" width="32.7109375" style="163" customWidth="1"/>
    <col min="2323" max="2323" width="10.7109375" style="163" customWidth="1"/>
    <col min="2324" max="2324" width="36.28515625" style="163" customWidth="1"/>
    <col min="2325" max="2325" width="18.7109375" style="163" customWidth="1"/>
    <col min="2326" max="2326" width="10.7109375" style="163" customWidth="1"/>
    <col min="2327" max="2327" width="30.85546875" style="163" customWidth="1"/>
    <col min="2328" max="2328" width="10.7109375" style="163" customWidth="1"/>
    <col min="2329" max="2329" width="74.85546875" style="163" customWidth="1"/>
    <col min="2330" max="2330" width="23.140625" style="163" customWidth="1"/>
    <col min="2331" max="2559" width="11.42578125" style="163"/>
    <col min="2560" max="2560" width="26.28515625" style="163" customWidth="1"/>
    <col min="2561" max="2561" width="15.7109375" style="163" customWidth="1"/>
    <col min="2562" max="2562" width="15.140625" style="163" customWidth="1"/>
    <col min="2563" max="2563" width="19" style="163" customWidth="1"/>
    <col min="2564" max="2564" width="12" style="163" customWidth="1"/>
    <col min="2565" max="2565" width="39" style="163" customWidth="1"/>
    <col min="2566" max="2566" width="44.42578125" style="163" customWidth="1"/>
    <col min="2567" max="2567" width="40.5703125" style="163" customWidth="1"/>
    <col min="2568" max="2568" width="33.85546875" style="163" customWidth="1"/>
    <col min="2569" max="2569" width="37.5703125" style="163" customWidth="1"/>
    <col min="2570" max="2570" width="39.85546875" style="163" customWidth="1"/>
    <col min="2571" max="2577" width="10.7109375" style="163" customWidth="1"/>
    <col min="2578" max="2578" width="32.7109375" style="163" customWidth="1"/>
    <col min="2579" max="2579" width="10.7109375" style="163" customWidth="1"/>
    <col min="2580" max="2580" width="36.28515625" style="163" customWidth="1"/>
    <col min="2581" max="2581" width="18.7109375" style="163" customWidth="1"/>
    <col min="2582" max="2582" width="10.7109375" style="163" customWidth="1"/>
    <col min="2583" max="2583" width="30.85546875" style="163" customWidth="1"/>
    <col min="2584" max="2584" width="10.7109375" style="163" customWidth="1"/>
    <col min="2585" max="2585" width="74.85546875" style="163" customWidth="1"/>
    <col min="2586" max="2586" width="23.140625" style="163" customWidth="1"/>
    <col min="2587" max="2815" width="11.42578125" style="163"/>
    <col min="2816" max="2816" width="26.28515625" style="163" customWidth="1"/>
    <col min="2817" max="2817" width="15.7109375" style="163" customWidth="1"/>
    <col min="2818" max="2818" width="15.140625" style="163" customWidth="1"/>
    <col min="2819" max="2819" width="19" style="163" customWidth="1"/>
    <col min="2820" max="2820" width="12" style="163" customWidth="1"/>
    <col min="2821" max="2821" width="39" style="163" customWidth="1"/>
    <col min="2822" max="2822" width="44.42578125" style="163" customWidth="1"/>
    <col min="2823" max="2823" width="40.5703125" style="163" customWidth="1"/>
    <col min="2824" max="2824" width="33.85546875" style="163" customWidth="1"/>
    <col min="2825" max="2825" width="37.5703125" style="163" customWidth="1"/>
    <col min="2826" max="2826" width="39.85546875" style="163" customWidth="1"/>
    <col min="2827" max="2833" width="10.7109375" style="163" customWidth="1"/>
    <col min="2834" max="2834" width="32.7109375" style="163" customWidth="1"/>
    <col min="2835" max="2835" width="10.7109375" style="163" customWidth="1"/>
    <col min="2836" max="2836" width="36.28515625" style="163" customWidth="1"/>
    <col min="2837" max="2837" width="18.7109375" style="163" customWidth="1"/>
    <col min="2838" max="2838" width="10.7109375" style="163" customWidth="1"/>
    <col min="2839" max="2839" width="30.85546875" style="163" customWidth="1"/>
    <col min="2840" max="2840" width="10.7109375" style="163" customWidth="1"/>
    <col min="2841" max="2841" width="74.85546875" style="163" customWidth="1"/>
    <col min="2842" max="2842" width="23.140625" style="163" customWidth="1"/>
    <col min="2843" max="3071" width="11.42578125" style="163"/>
    <col min="3072" max="3072" width="26.28515625" style="163" customWidth="1"/>
    <col min="3073" max="3073" width="15.7109375" style="163" customWidth="1"/>
    <col min="3074" max="3074" width="15.140625" style="163" customWidth="1"/>
    <col min="3075" max="3075" width="19" style="163" customWidth="1"/>
    <col min="3076" max="3076" width="12" style="163" customWidth="1"/>
    <col min="3077" max="3077" width="39" style="163" customWidth="1"/>
    <col min="3078" max="3078" width="44.42578125" style="163" customWidth="1"/>
    <col min="3079" max="3079" width="40.5703125" style="163" customWidth="1"/>
    <col min="3080" max="3080" width="33.85546875" style="163" customWidth="1"/>
    <col min="3081" max="3081" width="37.5703125" style="163" customWidth="1"/>
    <col min="3082" max="3082" width="39.85546875" style="163" customWidth="1"/>
    <col min="3083" max="3089" width="10.7109375" style="163" customWidth="1"/>
    <col min="3090" max="3090" width="32.7109375" style="163" customWidth="1"/>
    <col min="3091" max="3091" width="10.7109375" style="163" customWidth="1"/>
    <col min="3092" max="3092" width="36.28515625" style="163" customWidth="1"/>
    <col min="3093" max="3093" width="18.7109375" style="163" customWidth="1"/>
    <col min="3094" max="3094" width="10.7109375" style="163" customWidth="1"/>
    <col min="3095" max="3095" width="30.85546875" style="163" customWidth="1"/>
    <col min="3096" max="3096" width="10.7109375" style="163" customWidth="1"/>
    <col min="3097" max="3097" width="74.85546875" style="163" customWidth="1"/>
    <col min="3098" max="3098" width="23.140625" style="163" customWidth="1"/>
    <col min="3099" max="3327" width="11.42578125" style="163"/>
    <col min="3328" max="3328" width="26.28515625" style="163" customWidth="1"/>
    <col min="3329" max="3329" width="15.7109375" style="163" customWidth="1"/>
    <col min="3330" max="3330" width="15.140625" style="163" customWidth="1"/>
    <col min="3331" max="3331" width="19" style="163" customWidth="1"/>
    <col min="3332" max="3332" width="12" style="163" customWidth="1"/>
    <col min="3333" max="3333" width="39" style="163" customWidth="1"/>
    <col min="3334" max="3334" width="44.42578125" style="163" customWidth="1"/>
    <col min="3335" max="3335" width="40.5703125" style="163" customWidth="1"/>
    <col min="3336" max="3336" width="33.85546875" style="163" customWidth="1"/>
    <col min="3337" max="3337" width="37.5703125" style="163" customWidth="1"/>
    <col min="3338" max="3338" width="39.85546875" style="163" customWidth="1"/>
    <col min="3339" max="3345" width="10.7109375" style="163" customWidth="1"/>
    <col min="3346" max="3346" width="32.7109375" style="163" customWidth="1"/>
    <col min="3347" max="3347" width="10.7109375" style="163" customWidth="1"/>
    <col min="3348" max="3348" width="36.28515625" style="163" customWidth="1"/>
    <col min="3349" max="3349" width="18.7109375" style="163" customWidth="1"/>
    <col min="3350" max="3350" width="10.7109375" style="163" customWidth="1"/>
    <col min="3351" max="3351" width="30.85546875" style="163" customWidth="1"/>
    <col min="3352" max="3352" width="10.7109375" style="163" customWidth="1"/>
    <col min="3353" max="3353" width="74.85546875" style="163" customWidth="1"/>
    <col min="3354" max="3354" width="23.140625" style="163" customWidth="1"/>
    <col min="3355" max="3583" width="11.42578125" style="163"/>
    <col min="3584" max="3584" width="26.28515625" style="163" customWidth="1"/>
    <col min="3585" max="3585" width="15.7109375" style="163" customWidth="1"/>
    <col min="3586" max="3586" width="15.140625" style="163" customWidth="1"/>
    <col min="3587" max="3587" width="19" style="163" customWidth="1"/>
    <col min="3588" max="3588" width="12" style="163" customWidth="1"/>
    <col min="3589" max="3589" width="39" style="163" customWidth="1"/>
    <col min="3590" max="3590" width="44.42578125" style="163" customWidth="1"/>
    <col min="3591" max="3591" width="40.5703125" style="163" customWidth="1"/>
    <col min="3592" max="3592" width="33.85546875" style="163" customWidth="1"/>
    <col min="3593" max="3593" width="37.5703125" style="163" customWidth="1"/>
    <col min="3594" max="3594" width="39.85546875" style="163" customWidth="1"/>
    <col min="3595" max="3601" width="10.7109375" style="163" customWidth="1"/>
    <col min="3602" max="3602" width="32.7109375" style="163" customWidth="1"/>
    <col min="3603" max="3603" width="10.7109375" style="163" customWidth="1"/>
    <col min="3604" max="3604" width="36.28515625" style="163" customWidth="1"/>
    <col min="3605" max="3605" width="18.7109375" style="163" customWidth="1"/>
    <col min="3606" max="3606" width="10.7109375" style="163" customWidth="1"/>
    <col min="3607" max="3607" width="30.85546875" style="163" customWidth="1"/>
    <col min="3608" max="3608" width="10.7109375" style="163" customWidth="1"/>
    <col min="3609" max="3609" width="74.85546875" style="163" customWidth="1"/>
    <col min="3610" max="3610" width="23.140625" style="163" customWidth="1"/>
    <col min="3611" max="3839" width="11.42578125" style="163"/>
    <col min="3840" max="3840" width="26.28515625" style="163" customWidth="1"/>
    <col min="3841" max="3841" width="15.7109375" style="163" customWidth="1"/>
    <col min="3842" max="3842" width="15.140625" style="163" customWidth="1"/>
    <col min="3843" max="3843" width="19" style="163" customWidth="1"/>
    <col min="3844" max="3844" width="12" style="163" customWidth="1"/>
    <col min="3845" max="3845" width="39" style="163" customWidth="1"/>
    <col min="3846" max="3846" width="44.42578125" style="163" customWidth="1"/>
    <col min="3847" max="3847" width="40.5703125" style="163" customWidth="1"/>
    <col min="3848" max="3848" width="33.85546875" style="163" customWidth="1"/>
    <col min="3849" max="3849" width="37.5703125" style="163" customWidth="1"/>
    <col min="3850" max="3850" width="39.85546875" style="163" customWidth="1"/>
    <col min="3851" max="3857" width="10.7109375" style="163" customWidth="1"/>
    <col min="3858" max="3858" width="32.7109375" style="163" customWidth="1"/>
    <col min="3859" max="3859" width="10.7109375" style="163" customWidth="1"/>
    <col min="3860" max="3860" width="36.28515625" style="163" customWidth="1"/>
    <col min="3861" max="3861" width="18.7109375" style="163" customWidth="1"/>
    <col min="3862" max="3862" width="10.7109375" style="163" customWidth="1"/>
    <col min="3863" max="3863" width="30.85546875" style="163" customWidth="1"/>
    <col min="3864" max="3864" width="10.7109375" style="163" customWidth="1"/>
    <col min="3865" max="3865" width="74.85546875" style="163" customWidth="1"/>
    <col min="3866" max="3866" width="23.140625" style="163" customWidth="1"/>
    <col min="3867" max="4095" width="11.42578125" style="163"/>
    <col min="4096" max="4096" width="26.28515625" style="163" customWidth="1"/>
    <col min="4097" max="4097" width="15.7109375" style="163" customWidth="1"/>
    <col min="4098" max="4098" width="15.140625" style="163" customWidth="1"/>
    <col min="4099" max="4099" width="19" style="163" customWidth="1"/>
    <col min="4100" max="4100" width="12" style="163" customWidth="1"/>
    <col min="4101" max="4101" width="39" style="163" customWidth="1"/>
    <col min="4102" max="4102" width="44.42578125" style="163" customWidth="1"/>
    <col min="4103" max="4103" width="40.5703125" style="163" customWidth="1"/>
    <col min="4104" max="4104" width="33.85546875" style="163" customWidth="1"/>
    <col min="4105" max="4105" width="37.5703125" style="163" customWidth="1"/>
    <col min="4106" max="4106" width="39.85546875" style="163" customWidth="1"/>
    <col min="4107" max="4113" width="10.7109375" style="163" customWidth="1"/>
    <col min="4114" max="4114" width="32.7109375" style="163" customWidth="1"/>
    <col min="4115" max="4115" width="10.7109375" style="163" customWidth="1"/>
    <col min="4116" max="4116" width="36.28515625" style="163" customWidth="1"/>
    <col min="4117" max="4117" width="18.7109375" style="163" customWidth="1"/>
    <col min="4118" max="4118" width="10.7109375" style="163" customWidth="1"/>
    <col min="4119" max="4119" width="30.85546875" style="163" customWidth="1"/>
    <col min="4120" max="4120" width="10.7109375" style="163" customWidth="1"/>
    <col min="4121" max="4121" width="74.85546875" style="163" customWidth="1"/>
    <col min="4122" max="4122" width="23.140625" style="163" customWidth="1"/>
    <col min="4123" max="4351" width="11.42578125" style="163"/>
    <col min="4352" max="4352" width="26.28515625" style="163" customWidth="1"/>
    <col min="4353" max="4353" width="15.7109375" style="163" customWidth="1"/>
    <col min="4354" max="4354" width="15.140625" style="163" customWidth="1"/>
    <col min="4355" max="4355" width="19" style="163" customWidth="1"/>
    <col min="4356" max="4356" width="12" style="163" customWidth="1"/>
    <col min="4357" max="4357" width="39" style="163" customWidth="1"/>
    <col min="4358" max="4358" width="44.42578125" style="163" customWidth="1"/>
    <col min="4359" max="4359" width="40.5703125" style="163" customWidth="1"/>
    <col min="4360" max="4360" width="33.85546875" style="163" customWidth="1"/>
    <col min="4361" max="4361" width="37.5703125" style="163" customWidth="1"/>
    <col min="4362" max="4362" width="39.85546875" style="163" customWidth="1"/>
    <col min="4363" max="4369" width="10.7109375" style="163" customWidth="1"/>
    <col min="4370" max="4370" width="32.7109375" style="163" customWidth="1"/>
    <col min="4371" max="4371" width="10.7109375" style="163" customWidth="1"/>
    <col min="4372" max="4372" width="36.28515625" style="163" customWidth="1"/>
    <col min="4373" max="4373" width="18.7109375" style="163" customWidth="1"/>
    <col min="4374" max="4374" width="10.7109375" style="163" customWidth="1"/>
    <col min="4375" max="4375" width="30.85546875" style="163" customWidth="1"/>
    <col min="4376" max="4376" width="10.7109375" style="163" customWidth="1"/>
    <col min="4377" max="4377" width="74.85546875" style="163" customWidth="1"/>
    <col min="4378" max="4378" width="23.140625" style="163" customWidth="1"/>
    <col min="4379" max="4607" width="11.42578125" style="163"/>
    <col min="4608" max="4608" width="26.28515625" style="163" customWidth="1"/>
    <col min="4609" max="4609" width="15.7109375" style="163" customWidth="1"/>
    <col min="4610" max="4610" width="15.140625" style="163" customWidth="1"/>
    <col min="4611" max="4611" width="19" style="163" customWidth="1"/>
    <col min="4612" max="4612" width="12" style="163" customWidth="1"/>
    <col min="4613" max="4613" width="39" style="163" customWidth="1"/>
    <col min="4614" max="4614" width="44.42578125" style="163" customWidth="1"/>
    <col min="4615" max="4615" width="40.5703125" style="163" customWidth="1"/>
    <col min="4616" max="4616" width="33.85546875" style="163" customWidth="1"/>
    <col min="4617" max="4617" width="37.5703125" style="163" customWidth="1"/>
    <col min="4618" max="4618" width="39.85546875" style="163" customWidth="1"/>
    <col min="4619" max="4625" width="10.7109375" style="163" customWidth="1"/>
    <col min="4626" max="4626" width="32.7109375" style="163" customWidth="1"/>
    <col min="4627" max="4627" width="10.7109375" style="163" customWidth="1"/>
    <col min="4628" max="4628" width="36.28515625" style="163" customWidth="1"/>
    <col min="4629" max="4629" width="18.7109375" style="163" customWidth="1"/>
    <col min="4630" max="4630" width="10.7109375" style="163" customWidth="1"/>
    <col min="4631" max="4631" width="30.85546875" style="163" customWidth="1"/>
    <col min="4632" max="4632" width="10.7109375" style="163" customWidth="1"/>
    <col min="4633" max="4633" width="74.85546875" style="163" customWidth="1"/>
    <col min="4634" max="4634" width="23.140625" style="163" customWidth="1"/>
    <col min="4635" max="4863" width="11.42578125" style="163"/>
    <col min="4864" max="4864" width="26.28515625" style="163" customWidth="1"/>
    <col min="4865" max="4865" width="15.7109375" style="163" customWidth="1"/>
    <col min="4866" max="4866" width="15.140625" style="163" customWidth="1"/>
    <col min="4867" max="4867" width="19" style="163" customWidth="1"/>
    <col min="4868" max="4868" width="12" style="163" customWidth="1"/>
    <col min="4869" max="4869" width="39" style="163" customWidth="1"/>
    <col min="4870" max="4870" width="44.42578125" style="163" customWidth="1"/>
    <col min="4871" max="4871" width="40.5703125" style="163" customWidth="1"/>
    <col min="4872" max="4872" width="33.85546875" style="163" customWidth="1"/>
    <col min="4873" max="4873" width="37.5703125" style="163" customWidth="1"/>
    <col min="4874" max="4874" width="39.85546875" style="163" customWidth="1"/>
    <col min="4875" max="4881" width="10.7109375" style="163" customWidth="1"/>
    <col min="4882" max="4882" width="32.7109375" style="163" customWidth="1"/>
    <col min="4883" max="4883" width="10.7109375" style="163" customWidth="1"/>
    <col min="4884" max="4884" width="36.28515625" style="163" customWidth="1"/>
    <col min="4885" max="4885" width="18.7109375" style="163" customWidth="1"/>
    <col min="4886" max="4886" width="10.7109375" style="163" customWidth="1"/>
    <col min="4887" max="4887" width="30.85546875" style="163" customWidth="1"/>
    <col min="4888" max="4888" width="10.7109375" style="163" customWidth="1"/>
    <col min="4889" max="4889" width="74.85546875" style="163" customWidth="1"/>
    <col min="4890" max="4890" width="23.140625" style="163" customWidth="1"/>
    <col min="4891" max="5119" width="11.42578125" style="163"/>
    <col min="5120" max="5120" width="26.28515625" style="163" customWidth="1"/>
    <col min="5121" max="5121" width="15.7109375" style="163" customWidth="1"/>
    <col min="5122" max="5122" width="15.140625" style="163" customWidth="1"/>
    <col min="5123" max="5123" width="19" style="163" customWidth="1"/>
    <col min="5124" max="5124" width="12" style="163" customWidth="1"/>
    <col min="5125" max="5125" width="39" style="163" customWidth="1"/>
    <col min="5126" max="5126" width="44.42578125" style="163" customWidth="1"/>
    <col min="5127" max="5127" width="40.5703125" style="163" customWidth="1"/>
    <col min="5128" max="5128" width="33.85546875" style="163" customWidth="1"/>
    <col min="5129" max="5129" width="37.5703125" style="163" customWidth="1"/>
    <col min="5130" max="5130" width="39.85546875" style="163" customWidth="1"/>
    <col min="5131" max="5137" width="10.7109375" style="163" customWidth="1"/>
    <col min="5138" max="5138" width="32.7109375" style="163" customWidth="1"/>
    <col min="5139" max="5139" width="10.7109375" style="163" customWidth="1"/>
    <col min="5140" max="5140" width="36.28515625" style="163" customWidth="1"/>
    <col min="5141" max="5141" width="18.7109375" style="163" customWidth="1"/>
    <col min="5142" max="5142" width="10.7109375" style="163" customWidth="1"/>
    <col min="5143" max="5143" width="30.85546875" style="163" customWidth="1"/>
    <col min="5144" max="5144" width="10.7109375" style="163" customWidth="1"/>
    <col min="5145" max="5145" width="74.85546875" style="163" customWidth="1"/>
    <col min="5146" max="5146" width="23.140625" style="163" customWidth="1"/>
    <col min="5147" max="5375" width="11.42578125" style="163"/>
    <col min="5376" max="5376" width="26.28515625" style="163" customWidth="1"/>
    <col min="5377" max="5377" width="15.7109375" style="163" customWidth="1"/>
    <col min="5378" max="5378" width="15.140625" style="163" customWidth="1"/>
    <col min="5379" max="5379" width="19" style="163" customWidth="1"/>
    <col min="5380" max="5380" width="12" style="163" customWidth="1"/>
    <col min="5381" max="5381" width="39" style="163" customWidth="1"/>
    <col min="5382" max="5382" width="44.42578125" style="163" customWidth="1"/>
    <col min="5383" max="5383" width="40.5703125" style="163" customWidth="1"/>
    <col min="5384" max="5384" width="33.85546875" style="163" customWidth="1"/>
    <col min="5385" max="5385" width="37.5703125" style="163" customWidth="1"/>
    <col min="5386" max="5386" width="39.85546875" style="163" customWidth="1"/>
    <col min="5387" max="5393" width="10.7109375" style="163" customWidth="1"/>
    <col min="5394" max="5394" width="32.7109375" style="163" customWidth="1"/>
    <col min="5395" max="5395" width="10.7109375" style="163" customWidth="1"/>
    <col min="5396" max="5396" width="36.28515625" style="163" customWidth="1"/>
    <col min="5397" max="5397" width="18.7109375" style="163" customWidth="1"/>
    <col min="5398" max="5398" width="10.7109375" style="163" customWidth="1"/>
    <col min="5399" max="5399" width="30.85546875" style="163" customWidth="1"/>
    <col min="5400" max="5400" width="10.7109375" style="163" customWidth="1"/>
    <col min="5401" max="5401" width="74.85546875" style="163" customWidth="1"/>
    <col min="5402" max="5402" width="23.140625" style="163" customWidth="1"/>
    <col min="5403" max="5631" width="11.42578125" style="163"/>
    <col min="5632" max="5632" width="26.28515625" style="163" customWidth="1"/>
    <col min="5633" max="5633" width="15.7109375" style="163" customWidth="1"/>
    <col min="5634" max="5634" width="15.140625" style="163" customWidth="1"/>
    <col min="5635" max="5635" width="19" style="163" customWidth="1"/>
    <col min="5636" max="5636" width="12" style="163" customWidth="1"/>
    <col min="5637" max="5637" width="39" style="163" customWidth="1"/>
    <col min="5638" max="5638" width="44.42578125" style="163" customWidth="1"/>
    <col min="5639" max="5639" width="40.5703125" style="163" customWidth="1"/>
    <col min="5640" max="5640" width="33.85546875" style="163" customWidth="1"/>
    <col min="5641" max="5641" width="37.5703125" style="163" customWidth="1"/>
    <col min="5642" max="5642" width="39.85546875" style="163" customWidth="1"/>
    <col min="5643" max="5649" width="10.7109375" style="163" customWidth="1"/>
    <col min="5650" max="5650" width="32.7109375" style="163" customWidth="1"/>
    <col min="5651" max="5651" width="10.7109375" style="163" customWidth="1"/>
    <col min="5652" max="5652" width="36.28515625" style="163" customWidth="1"/>
    <col min="5653" max="5653" width="18.7109375" style="163" customWidth="1"/>
    <col min="5654" max="5654" width="10.7109375" style="163" customWidth="1"/>
    <col min="5655" max="5655" width="30.85546875" style="163" customWidth="1"/>
    <col min="5656" max="5656" width="10.7109375" style="163" customWidth="1"/>
    <col min="5657" max="5657" width="74.85546875" style="163" customWidth="1"/>
    <col min="5658" max="5658" width="23.140625" style="163" customWidth="1"/>
    <col min="5659" max="5887" width="11.42578125" style="163"/>
    <col min="5888" max="5888" width="26.28515625" style="163" customWidth="1"/>
    <col min="5889" max="5889" width="15.7109375" style="163" customWidth="1"/>
    <col min="5890" max="5890" width="15.140625" style="163" customWidth="1"/>
    <col min="5891" max="5891" width="19" style="163" customWidth="1"/>
    <col min="5892" max="5892" width="12" style="163" customWidth="1"/>
    <col min="5893" max="5893" width="39" style="163" customWidth="1"/>
    <col min="5894" max="5894" width="44.42578125" style="163" customWidth="1"/>
    <col min="5895" max="5895" width="40.5703125" style="163" customWidth="1"/>
    <col min="5896" max="5896" width="33.85546875" style="163" customWidth="1"/>
    <col min="5897" max="5897" width="37.5703125" style="163" customWidth="1"/>
    <col min="5898" max="5898" width="39.85546875" style="163" customWidth="1"/>
    <col min="5899" max="5905" width="10.7109375" style="163" customWidth="1"/>
    <col min="5906" max="5906" width="32.7109375" style="163" customWidth="1"/>
    <col min="5907" max="5907" width="10.7109375" style="163" customWidth="1"/>
    <col min="5908" max="5908" width="36.28515625" style="163" customWidth="1"/>
    <col min="5909" max="5909" width="18.7109375" style="163" customWidth="1"/>
    <col min="5910" max="5910" width="10.7109375" style="163" customWidth="1"/>
    <col min="5911" max="5911" width="30.85546875" style="163" customWidth="1"/>
    <col min="5912" max="5912" width="10.7109375" style="163" customWidth="1"/>
    <col min="5913" max="5913" width="74.85546875" style="163" customWidth="1"/>
    <col min="5914" max="5914" width="23.140625" style="163" customWidth="1"/>
    <col min="5915" max="6143" width="11.42578125" style="163"/>
    <col min="6144" max="6144" width="26.28515625" style="163" customWidth="1"/>
    <col min="6145" max="6145" width="15.7109375" style="163" customWidth="1"/>
    <col min="6146" max="6146" width="15.140625" style="163" customWidth="1"/>
    <col min="6147" max="6147" width="19" style="163" customWidth="1"/>
    <col min="6148" max="6148" width="12" style="163" customWidth="1"/>
    <col min="6149" max="6149" width="39" style="163" customWidth="1"/>
    <col min="6150" max="6150" width="44.42578125" style="163" customWidth="1"/>
    <col min="6151" max="6151" width="40.5703125" style="163" customWidth="1"/>
    <col min="6152" max="6152" width="33.85546875" style="163" customWidth="1"/>
    <col min="6153" max="6153" width="37.5703125" style="163" customWidth="1"/>
    <col min="6154" max="6154" width="39.85546875" style="163" customWidth="1"/>
    <col min="6155" max="6161" width="10.7109375" style="163" customWidth="1"/>
    <col min="6162" max="6162" width="32.7109375" style="163" customWidth="1"/>
    <col min="6163" max="6163" width="10.7109375" style="163" customWidth="1"/>
    <col min="6164" max="6164" width="36.28515625" style="163" customWidth="1"/>
    <col min="6165" max="6165" width="18.7109375" style="163" customWidth="1"/>
    <col min="6166" max="6166" width="10.7109375" style="163" customWidth="1"/>
    <col min="6167" max="6167" width="30.85546875" style="163" customWidth="1"/>
    <col min="6168" max="6168" width="10.7109375" style="163" customWidth="1"/>
    <col min="6169" max="6169" width="74.85546875" style="163" customWidth="1"/>
    <col min="6170" max="6170" width="23.140625" style="163" customWidth="1"/>
    <col min="6171" max="6399" width="11.42578125" style="163"/>
    <col min="6400" max="6400" width="26.28515625" style="163" customWidth="1"/>
    <col min="6401" max="6401" width="15.7109375" style="163" customWidth="1"/>
    <col min="6402" max="6402" width="15.140625" style="163" customWidth="1"/>
    <col min="6403" max="6403" width="19" style="163" customWidth="1"/>
    <col min="6404" max="6404" width="12" style="163" customWidth="1"/>
    <col min="6405" max="6405" width="39" style="163" customWidth="1"/>
    <col min="6406" max="6406" width="44.42578125" style="163" customWidth="1"/>
    <col min="6407" max="6407" width="40.5703125" style="163" customWidth="1"/>
    <col min="6408" max="6408" width="33.85546875" style="163" customWidth="1"/>
    <col min="6409" max="6409" width="37.5703125" style="163" customWidth="1"/>
    <col min="6410" max="6410" width="39.85546875" style="163" customWidth="1"/>
    <col min="6411" max="6417" width="10.7109375" style="163" customWidth="1"/>
    <col min="6418" max="6418" width="32.7109375" style="163" customWidth="1"/>
    <col min="6419" max="6419" width="10.7109375" style="163" customWidth="1"/>
    <col min="6420" max="6420" width="36.28515625" style="163" customWidth="1"/>
    <col min="6421" max="6421" width="18.7109375" style="163" customWidth="1"/>
    <col min="6422" max="6422" width="10.7109375" style="163" customWidth="1"/>
    <col min="6423" max="6423" width="30.85546875" style="163" customWidth="1"/>
    <col min="6424" max="6424" width="10.7109375" style="163" customWidth="1"/>
    <col min="6425" max="6425" width="74.85546875" style="163" customWidth="1"/>
    <col min="6426" max="6426" width="23.140625" style="163" customWidth="1"/>
    <col min="6427" max="6655" width="11.42578125" style="163"/>
    <col min="6656" max="6656" width="26.28515625" style="163" customWidth="1"/>
    <col min="6657" max="6657" width="15.7109375" style="163" customWidth="1"/>
    <col min="6658" max="6658" width="15.140625" style="163" customWidth="1"/>
    <col min="6659" max="6659" width="19" style="163" customWidth="1"/>
    <col min="6660" max="6660" width="12" style="163" customWidth="1"/>
    <col min="6661" max="6661" width="39" style="163" customWidth="1"/>
    <col min="6662" max="6662" width="44.42578125" style="163" customWidth="1"/>
    <col min="6663" max="6663" width="40.5703125" style="163" customWidth="1"/>
    <col min="6664" max="6664" width="33.85546875" style="163" customWidth="1"/>
    <col min="6665" max="6665" width="37.5703125" style="163" customWidth="1"/>
    <col min="6666" max="6666" width="39.85546875" style="163" customWidth="1"/>
    <col min="6667" max="6673" width="10.7109375" style="163" customWidth="1"/>
    <col min="6674" max="6674" width="32.7109375" style="163" customWidth="1"/>
    <col min="6675" max="6675" width="10.7109375" style="163" customWidth="1"/>
    <col min="6676" max="6676" width="36.28515625" style="163" customWidth="1"/>
    <col min="6677" max="6677" width="18.7109375" style="163" customWidth="1"/>
    <col min="6678" max="6678" width="10.7109375" style="163" customWidth="1"/>
    <col min="6679" max="6679" width="30.85546875" style="163" customWidth="1"/>
    <col min="6680" max="6680" width="10.7109375" style="163" customWidth="1"/>
    <col min="6681" max="6681" width="74.85546875" style="163" customWidth="1"/>
    <col min="6682" max="6682" width="23.140625" style="163" customWidth="1"/>
    <col min="6683" max="6911" width="11.42578125" style="163"/>
    <col min="6912" max="6912" width="26.28515625" style="163" customWidth="1"/>
    <col min="6913" max="6913" width="15.7109375" style="163" customWidth="1"/>
    <col min="6914" max="6914" width="15.140625" style="163" customWidth="1"/>
    <col min="6915" max="6915" width="19" style="163" customWidth="1"/>
    <col min="6916" max="6916" width="12" style="163" customWidth="1"/>
    <col min="6917" max="6917" width="39" style="163" customWidth="1"/>
    <col min="6918" max="6918" width="44.42578125" style="163" customWidth="1"/>
    <col min="6919" max="6919" width="40.5703125" style="163" customWidth="1"/>
    <col min="6920" max="6920" width="33.85546875" style="163" customWidth="1"/>
    <col min="6921" max="6921" width="37.5703125" style="163" customWidth="1"/>
    <col min="6922" max="6922" width="39.85546875" style="163" customWidth="1"/>
    <col min="6923" max="6929" width="10.7109375" style="163" customWidth="1"/>
    <col min="6930" max="6930" width="32.7109375" style="163" customWidth="1"/>
    <col min="6931" max="6931" width="10.7109375" style="163" customWidth="1"/>
    <col min="6932" max="6932" width="36.28515625" style="163" customWidth="1"/>
    <col min="6933" max="6933" width="18.7109375" style="163" customWidth="1"/>
    <col min="6934" max="6934" width="10.7109375" style="163" customWidth="1"/>
    <col min="6935" max="6935" width="30.85546875" style="163" customWidth="1"/>
    <col min="6936" max="6936" width="10.7109375" style="163" customWidth="1"/>
    <col min="6937" max="6937" width="74.85546875" style="163" customWidth="1"/>
    <col min="6938" max="6938" width="23.140625" style="163" customWidth="1"/>
    <col min="6939" max="7167" width="11.42578125" style="163"/>
    <col min="7168" max="7168" width="26.28515625" style="163" customWidth="1"/>
    <col min="7169" max="7169" width="15.7109375" style="163" customWidth="1"/>
    <col min="7170" max="7170" width="15.140625" style="163" customWidth="1"/>
    <col min="7171" max="7171" width="19" style="163" customWidth="1"/>
    <col min="7172" max="7172" width="12" style="163" customWidth="1"/>
    <col min="7173" max="7173" width="39" style="163" customWidth="1"/>
    <col min="7174" max="7174" width="44.42578125" style="163" customWidth="1"/>
    <col min="7175" max="7175" width="40.5703125" style="163" customWidth="1"/>
    <col min="7176" max="7176" width="33.85546875" style="163" customWidth="1"/>
    <col min="7177" max="7177" width="37.5703125" style="163" customWidth="1"/>
    <col min="7178" max="7178" width="39.85546875" style="163" customWidth="1"/>
    <col min="7179" max="7185" width="10.7109375" style="163" customWidth="1"/>
    <col min="7186" max="7186" width="32.7109375" style="163" customWidth="1"/>
    <col min="7187" max="7187" width="10.7109375" style="163" customWidth="1"/>
    <col min="7188" max="7188" width="36.28515625" style="163" customWidth="1"/>
    <col min="7189" max="7189" width="18.7109375" style="163" customWidth="1"/>
    <col min="7190" max="7190" width="10.7109375" style="163" customWidth="1"/>
    <col min="7191" max="7191" width="30.85546875" style="163" customWidth="1"/>
    <col min="7192" max="7192" width="10.7109375" style="163" customWidth="1"/>
    <col min="7193" max="7193" width="74.85546875" style="163" customWidth="1"/>
    <col min="7194" max="7194" width="23.140625" style="163" customWidth="1"/>
    <col min="7195" max="7423" width="11.42578125" style="163"/>
    <col min="7424" max="7424" width="26.28515625" style="163" customWidth="1"/>
    <col min="7425" max="7425" width="15.7109375" style="163" customWidth="1"/>
    <col min="7426" max="7426" width="15.140625" style="163" customWidth="1"/>
    <col min="7427" max="7427" width="19" style="163" customWidth="1"/>
    <col min="7428" max="7428" width="12" style="163" customWidth="1"/>
    <col min="7429" max="7429" width="39" style="163" customWidth="1"/>
    <col min="7430" max="7430" width="44.42578125" style="163" customWidth="1"/>
    <col min="7431" max="7431" width="40.5703125" style="163" customWidth="1"/>
    <col min="7432" max="7432" width="33.85546875" style="163" customWidth="1"/>
    <col min="7433" max="7433" width="37.5703125" style="163" customWidth="1"/>
    <col min="7434" max="7434" width="39.85546875" style="163" customWidth="1"/>
    <col min="7435" max="7441" width="10.7109375" style="163" customWidth="1"/>
    <col min="7442" max="7442" width="32.7109375" style="163" customWidth="1"/>
    <col min="7443" max="7443" width="10.7109375" style="163" customWidth="1"/>
    <col min="7444" max="7444" width="36.28515625" style="163" customWidth="1"/>
    <col min="7445" max="7445" width="18.7109375" style="163" customWidth="1"/>
    <col min="7446" max="7446" width="10.7109375" style="163" customWidth="1"/>
    <col min="7447" max="7447" width="30.85546875" style="163" customWidth="1"/>
    <col min="7448" max="7448" width="10.7109375" style="163" customWidth="1"/>
    <col min="7449" max="7449" width="74.85546875" style="163" customWidth="1"/>
    <col min="7450" max="7450" width="23.140625" style="163" customWidth="1"/>
    <col min="7451" max="7679" width="11.42578125" style="163"/>
    <col min="7680" max="7680" width="26.28515625" style="163" customWidth="1"/>
    <col min="7681" max="7681" width="15.7109375" style="163" customWidth="1"/>
    <col min="7682" max="7682" width="15.140625" style="163" customWidth="1"/>
    <col min="7683" max="7683" width="19" style="163" customWidth="1"/>
    <col min="7684" max="7684" width="12" style="163" customWidth="1"/>
    <col min="7685" max="7685" width="39" style="163" customWidth="1"/>
    <col min="7686" max="7686" width="44.42578125" style="163" customWidth="1"/>
    <col min="7687" max="7687" width="40.5703125" style="163" customWidth="1"/>
    <col min="7688" max="7688" width="33.85546875" style="163" customWidth="1"/>
    <col min="7689" max="7689" width="37.5703125" style="163" customWidth="1"/>
    <col min="7690" max="7690" width="39.85546875" style="163" customWidth="1"/>
    <col min="7691" max="7697" width="10.7109375" style="163" customWidth="1"/>
    <col min="7698" max="7698" width="32.7109375" style="163" customWidth="1"/>
    <col min="7699" max="7699" width="10.7109375" style="163" customWidth="1"/>
    <col min="7700" max="7700" width="36.28515625" style="163" customWidth="1"/>
    <col min="7701" max="7701" width="18.7109375" style="163" customWidth="1"/>
    <col min="7702" max="7702" width="10.7109375" style="163" customWidth="1"/>
    <col min="7703" max="7703" width="30.85546875" style="163" customWidth="1"/>
    <col min="7704" max="7704" width="10.7109375" style="163" customWidth="1"/>
    <col min="7705" max="7705" width="74.85546875" style="163" customWidth="1"/>
    <col min="7706" max="7706" width="23.140625" style="163" customWidth="1"/>
    <col min="7707" max="7935" width="11.42578125" style="163"/>
    <col min="7936" max="7936" width="26.28515625" style="163" customWidth="1"/>
    <col min="7937" max="7937" width="15.7109375" style="163" customWidth="1"/>
    <col min="7938" max="7938" width="15.140625" style="163" customWidth="1"/>
    <col min="7939" max="7939" width="19" style="163" customWidth="1"/>
    <col min="7940" max="7940" width="12" style="163" customWidth="1"/>
    <col min="7941" max="7941" width="39" style="163" customWidth="1"/>
    <col min="7942" max="7942" width="44.42578125" style="163" customWidth="1"/>
    <col min="7943" max="7943" width="40.5703125" style="163" customWidth="1"/>
    <col min="7944" max="7944" width="33.85546875" style="163" customWidth="1"/>
    <col min="7945" max="7945" width="37.5703125" style="163" customWidth="1"/>
    <col min="7946" max="7946" width="39.85546875" style="163" customWidth="1"/>
    <col min="7947" max="7953" width="10.7109375" style="163" customWidth="1"/>
    <col min="7954" max="7954" width="32.7109375" style="163" customWidth="1"/>
    <col min="7955" max="7955" width="10.7109375" style="163" customWidth="1"/>
    <col min="7956" max="7956" width="36.28515625" style="163" customWidth="1"/>
    <col min="7957" max="7957" width="18.7109375" style="163" customWidth="1"/>
    <col min="7958" max="7958" width="10.7109375" style="163" customWidth="1"/>
    <col min="7959" max="7959" width="30.85546875" style="163" customWidth="1"/>
    <col min="7960" max="7960" width="10.7109375" style="163" customWidth="1"/>
    <col min="7961" max="7961" width="74.85546875" style="163" customWidth="1"/>
    <col min="7962" max="7962" width="23.140625" style="163" customWidth="1"/>
    <col min="7963" max="8191" width="11.42578125" style="163"/>
    <col min="8192" max="8192" width="26.28515625" style="163" customWidth="1"/>
    <col min="8193" max="8193" width="15.7109375" style="163" customWidth="1"/>
    <col min="8194" max="8194" width="15.140625" style="163" customWidth="1"/>
    <col min="8195" max="8195" width="19" style="163" customWidth="1"/>
    <col min="8196" max="8196" width="12" style="163" customWidth="1"/>
    <col min="8197" max="8197" width="39" style="163" customWidth="1"/>
    <col min="8198" max="8198" width="44.42578125" style="163" customWidth="1"/>
    <col min="8199" max="8199" width="40.5703125" style="163" customWidth="1"/>
    <col min="8200" max="8200" width="33.85546875" style="163" customWidth="1"/>
    <col min="8201" max="8201" width="37.5703125" style="163" customWidth="1"/>
    <col min="8202" max="8202" width="39.85546875" style="163" customWidth="1"/>
    <col min="8203" max="8209" width="10.7109375" style="163" customWidth="1"/>
    <col min="8210" max="8210" width="32.7109375" style="163" customWidth="1"/>
    <col min="8211" max="8211" width="10.7109375" style="163" customWidth="1"/>
    <col min="8212" max="8212" width="36.28515625" style="163" customWidth="1"/>
    <col min="8213" max="8213" width="18.7109375" style="163" customWidth="1"/>
    <col min="8214" max="8214" width="10.7109375" style="163" customWidth="1"/>
    <col min="8215" max="8215" width="30.85546875" style="163" customWidth="1"/>
    <col min="8216" max="8216" width="10.7109375" style="163" customWidth="1"/>
    <col min="8217" max="8217" width="74.85546875" style="163" customWidth="1"/>
    <col min="8218" max="8218" width="23.140625" style="163" customWidth="1"/>
    <col min="8219" max="8447" width="11.42578125" style="163"/>
    <col min="8448" max="8448" width="26.28515625" style="163" customWidth="1"/>
    <col min="8449" max="8449" width="15.7109375" style="163" customWidth="1"/>
    <col min="8450" max="8450" width="15.140625" style="163" customWidth="1"/>
    <col min="8451" max="8451" width="19" style="163" customWidth="1"/>
    <col min="8452" max="8452" width="12" style="163" customWidth="1"/>
    <col min="8453" max="8453" width="39" style="163" customWidth="1"/>
    <col min="8454" max="8454" width="44.42578125" style="163" customWidth="1"/>
    <col min="8455" max="8455" width="40.5703125" style="163" customWidth="1"/>
    <col min="8456" max="8456" width="33.85546875" style="163" customWidth="1"/>
    <col min="8457" max="8457" width="37.5703125" style="163" customWidth="1"/>
    <col min="8458" max="8458" width="39.85546875" style="163" customWidth="1"/>
    <col min="8459" max="8465" width="10.7109375" style="163" customWidth="1"/>
    <col min="8466" max="8466" width="32.7109375" style="163" customWidth="1"/>
    <col min="8467" max="8467" width="10.7109375" style="163" customWidth="1"/>
    <col min="8468" max="8468" width="36.28515625" style="163" customWidth="1"/>
    <col min="8469" max="8469" width="18.7109375" style="163" customWidth="1"/>
    <col min="8470" max="8470" width="10.7109375" style="163" customWidth="1"/>
    <col min="8471" max="8471" width="30.85546875" style="163" customWidth="1"/>
    <col min="8472" max="8472" width="10.7109375" style="163" customWidth="1"/>
    <col min="8473" max="8473" width="74.85546875" style="163" customWidth="1"/>
    <col min="8474" max="8474" width="23.140625" style="163" customWidth="1"/>
    <col min="8475" max="8703" width="11.42578125" style="163"/>
    <col min="8704" max="8704" width="26.28515625" style="163" customWidth="1"/>
    <col min="8705" max="8705" width="15.7109375" style="163" customWidth="1"/>
    <col min="8706" max="8706" width="15.140625" style="163" customWidth="1"/>
    <col min="8707" max="8707" width="19" style="163" customWidth="1"/>
    <col min="8708" max="8708" width="12" style="163" customWidth="1"/>
    <col min="8709" max="8709" width="39" style="163" customWidth="1"/>
    <col min="8710" max="8710" width="44.42578125" style="163" customWidth="1"/>
    <col min="8711" max="8711" width="40.5703125" style="163" customWidth="1"/>
    <col min="8712" max="8712" width="33.85546875" style="163" customWidth="1"/>
    <col min="8713" max="8713" width="37.5703125" style="163" customWidth="1"/>
    <col min="8714" max="8714" width="39.85546875" style="163" customWidth="1"/>
    <col min="8715" max="8721" width="10.7109375" style="163" customWidth="1"/>
    <col min="8722" max="8722" width="32.7109375" style="163" customWidth="1"/>
    <col min="8723" max="8723" width="10.7109375" style="163" customWidth="1"/>
    <col min="8724" max="8724" width="36.28515625" style="163" customWidth="1"/>
    <col min="8725" max="8725" width="18.7109375" style="163" customWidth="1"/>
    <col min="8726" max="8726" width="10.7109375" style="163" customWidth="1"/>
    <col min="8727" max="8727" width="30.85546875" style="163" customWidth="1"/>
    <col min="8728" max="8728" width="10.7109375" style="163" customWidth="1"/>
    <col min="8729" max="8729" width="74.85546875" style="163" customWidth="1"/>
    <col min="8730" max="8730" width="23.140625" style="163" customWidth="1"/>
    <col min="8731" max="8959" width="11.42578125" style="163"/>
    <col min="8960" max="8960" width="26.28515625" style="163" customWidth="1"/>
    <col min="8961" max="8961" width="15.7109375" style="163" customWidth="1"/>
    <col min="8962" max="8962" width="15.140625" style="163" customWidth="1"/>
    <col min="8963" max="8963" width="19" style="163" customWidth="1"/>
    <col min="8964" max="8964" width="12" style="163" customWidth="1"/>
    <col min="8965" max="8965" width="39" style="163" customWidth="1"/>
    <col min="8966" max="8966" width="44.42578125" style="163" customWidth="1"/>
    <col min="8967" max="8967" width="40.5703125" style="163" customWidth="1"/>
    <col min="8968" max="8968" width="33.85546875" style="163" customWidth="1"/>
    <col min="8969" max="8969" width="37.5703125" style="163" customWidth="1"/>
    <col min="8970" max="8970" width="39.85546875" style="163" customWidth="1"/>
    <col min="8971" max="8977" width="10.7109375" style="163" customWidth="1"/>
    <col min="8978" max="8978" width="32.7109375" style="163" customWidth="1"/>
    <col min="8979" max="8979" width="10.7109375" style="163" customWidth="1"/>
    <col min="8980" max="8980" width="36.28515625" style="163" customWidth="1"/>
    <col min="8981" max="8981" width="18.7109375" style="163" customWidth="1"/>
    <col min="8982" max="8982" width="10.7109375" style="163" customWidth="1"/>
    <col min="8983" max="8983" width="30.85546875" style="163" customWidth="1"/>
    <col min="8984" max="8984" width="10.7109375" style="163" customWidth="1"/>
    <col min="8985" max="8985" width="74.85546875" style="163" customWidth="1"/>
    <col min="8986" max="8986" width="23.140625" style="163" customWidth="1"/>
    <col min="8987" max="9215" width="11.42578125" style="163"/>
    <col min="9216" max="9216" width="26.28515625" style="163" customWidth="1"/>
    <col min="9217" max="9217" width="15.7109375" style="163" customWidth="1"/>
    <col min="9218" max="9218" width="15.140625" style="163" customWidth="1"/>
    <col min="9219" max="9219" width="19" style="163" customWidth="1"/>
    <col min="9220" max="9220" width="12" style="163" customWidth="1"/>
    <col min="9221" max="9221" width="39" style="163" customWidth="1"/>
    <col min="9222" max="9222" width="44.42578125" style="163" customWidth="1"/>
    <col min="9223" max="9223" width="40.5703125" style="163" customWidth="1"/>
    <col min="9224" max="9224" width="33.85546875" style="163" customWidth="1"/>
    <col min="9225" max="9225" width="37.5703125" style="163" customWidth="1"/>
    <col min="9226" max="9226" width="39.85546875" style="163" customWidth="1"/>
    <col min="9227" max="9233" width="10.7109375" style="163" customWidth="1"/>
    <col min="9234" max="9234" width="32.7109375" style="163" customWidth="1"/>
    <col min="9235" max="9235" width="10.7109375" style="163" customWidth="1"/>
    <col min="9236" max="9236" width="36.28515625" style="163" customWidth="1"/>
    <col min="9237" max="9237" width="18.7109375" style="163" customWidth="1"/>
    <col min="9238" max="9238" width="10.7109375" style="163" customWidth="1"/>
    <col min="9239" max="9239" width="30.85546875" style="163" customWidth="1"/>
    <col min="9240" max="9240" width="10.7109375" style="163" customWidth="1"/>
    <col min="9241" max="9241" width="74.85546875" style="163" customWidth="1"/>
    <col min="9242" max="9242" width="23.140625" style="163" customWidth="1"/>
    <col min="9243" max="9471" width="11.42578125" style="163"/>
    <col min="9472" max="9472" width="26.28515625" style="163" customWidth="1"/>
    <col min="9473" max="9473" width="15.7109375" style="163" customWidth="1"/>
    <col min="9474" max="9474" width="15.140625" style="163" customWidth="1"/>
    <col min="9475" max="9475" width="19" style="163" customWidth="1"/>
    <col min="9476" max="9476" width="12" style="163" customWidth="1"/>
    <col min="9477" max="9477" width="39" style="163" customWidth="1"/>
    <col min="9478" max="9478" width="44.42578125" style="163" customWidth="1"/>
    <col min="9479" max="9479" width="40.5703125" style="163" customWidth="1"/>
    <col min="9480" max="9480" width="33.85546875" style="163" customWidth="1"/>
    <col min="9481" max="9481" width="37.5703125" style="163" customWidth="1"/>
    <col min="9482" max="9482" width="39.85546875" style="163" customWidth="1"/>
    <col min="9483" max="9489" width="10.7109375" style="163" customWidth="1"/>
    <col min="9490" max="9490" width="32.7109375" style="163" customWidth="1"/>
    <col min="9491" max="9491" width="10.7109375" style="163" customWidth="1"/>
    <col min="9492" max="9492" width="36.28515625" style="163" customWidth="1"/>
    <col min="9493" max="9493" width="18.7109375" style="163" customWidth="1"/>
    <col min="9494" max="9494" width="10.7109375" style="163" customWidth="1"/>
    <col min="9495" max="9495" width="30.85546875" style="163" customWidth="1"/>
    <col min="9496" max="9496" width="10.7109375" style="163" customWidth="1"/>
    <col min="9497" max="9497" width="74.85546875" style="163" customWidth="1"/>
    <col min="9498" max="9498" width="23.140625" style="163" customWidth="1"/>
    <col min="9499" max="9727" width="11.42578125" style="163"/>
    <col min="9728" max="9728" width="26.28515625" style="163" customWidth="1"/>
    <col min="9729" max="9729" width="15.7109375" style="163" customWidth="1"/>
    <col min="9730" max="9730" width="15.140625" style="163" customWidth="1"/>
    <col min="9731" max="9731" width="19" style="163" customWidth="1"/>
    <col min="9732" max="9732" width="12" style="163" customWidth="1"/>
    <col min="9733" max="9733" width="39" style="163" customWidth="1"/>
    <col min="9734" max="9734" width="44.42578125" style="163" customWidth="1"/>
    <col min="9735" max="9735" width="40.5703125" style="163" customWidth="1"/>
    <col min="9736" max="9736" width="33.85546875" style="163" customWidth="1"/>
    <col min="9737" max="9737" width="37.5703125" style="163" customWidth="1"/>
    <col min="9738" max="9738" width="39.85546875" style="163" customWidth="1"/>
    <col min="9739" max="9745" width="10.7109375" style="163" customWidth="1"/>
    <col min="9746" max="9746" width="32.7109375" style="163" customWidth="1"/>
    <col min="9747" max="9747" width="10.7109375" style="163" customWidth="1"/>
    <col min="9748" max="9748" width="36.28515625" style="163" customWidth="1"/>
    <col min="9749" max="9749" width="18.7109375" style="163" customWidth="1"/>
    <col min="9750" max="9750" width="10.7109375" style="163" customWidth="1"/>
    <col min="9751" max="9751" width="30.85546875" style="163" customWidth="1"/>
    <col min="9752" max="9752" width="10.7109375" style="163" customWidth="1"/>
    <col min="9753" max="9753" width="74.85546875" style="163" customWidth="1"/>
    <col min="9754" max="9754" width="23.140625" style="163" customWidth="1"/>
    <col min="9755" max="9983" width="11.42578125" style="163"/>
    <col min="9984" max="9984" width="26.28515625" style="163" customWidth="1"/>
    <col min="9985" max="9985" width="15.7109375" style="163" customWidth="1"/>
    <col min="9986" max="9986" width="15.140625" style="163" customWidth="1"/>
    <col min="9987" max="9987" width="19" style="163" customWidth="1"/>
    <col min="9988" max="9988" width="12" style="163" customWidth="1"/>
    <col min="9989" max="9989" width="39" style="163" customWidth="1"/>
    <col min="9990" max="9990" width="44.42578125" style="163" customWidth="1"/>
    <col min="9991" max="9991" width="40.5703125" style="163" customWidth="1"/>
    <col min="9992" max="9992" width="33.85546875" style="163" customWidth="1"/>
    <col min="9993" max="9993" width="37.5703125" style="163" customWidth="1"/>
    <col min="9994" max="9994" width="39.85546875" style="163" customWidth="1"/>
    <col min="9995" max="10001" width="10.7109375" style="163" customWidth="1"/>
    <col min="10002" max="10002" width="32.7109375" style="163" customWidth="1"/>
    <col min="10003" max="10003" width="10.7109375" style="163" customWidth="1"/>
    <col min="10004" max="10004" width="36.28515625" style="163" customWidth="1"/>
    <col min="10005" max="10005" width="18.7109375" style="163" customWidth="1"/>
    <col min="10006" max="10006" width="10.7109375" style="163" customWidth="1"/>
    <col min="10007" max="10007" width="30.85546875" style="163" customWidth="1"/>
    <col min="10008" max="10008" width="10.7109375" style="163" customWidth="1"/>
    <col min="10009" max="10009" width="74.85546875" style="163" customWidth="1"/>
    <col min="10010" max="10010" width="23.140625" style="163" customWidth="1"/>
    <col min="10011" max="10239" width="11.42578125" style="163"/>
    <col min="10240" max="10240" width="26.28515625" style="163" customWidth="1"/>
    <col min="10241" max="10241" width="15.7109375" style="163" customWidth="1"/>
    <col min="10242" max="10242" width="15.140625" style="163" customWidth="1"/>
    <col min="10243" max="10243" width="19" style="163" customWidth="1"/>
    <col min="10244" max="10244" width="12" style="163" customWidth="1"/>
    <col min="10245" max="10245" width="39" style="163" customWidth="1"/>
    <col min="10246" max="10246" width="44.42578125" style="163" customWidth="1"/>
    <col min="10247" max="10247" width="40.5703125" style="163" customWidth="1"/>
    <col min="10248" max="10248" width="33.85546875" style="163" customWidth="1"/>
    <col min="10249" max="10249" width="37.5703125" style="163" customWidth="1"/>
    <col min="10250" max="10250" width="39.85546875" style="163" customWidth="1"/>
    <col min="10251" max="10257" width="10.7109375" style="163" customWidth="1"/>
    <col min="10258" max="10258" width="32.7109375" style="163" customWidth="1"/>
    <col min="10259" max="10259" width="10.7109375" style="163" customWidth="1"/>
    <col min="10260" max="10260" width="36.28515625" style="163" customWidth="1"/>
    <col min="10261" max="10261" width="18.7109375" style="163" customWidth="1"/>
    <col min="10262" max="10262" width="10.7109375" style="163" customWidth="1"/>
    <col min="10263" max="10263" width="30.85546875" style="163" customWidth="1"/>
    <col min="10264" max="10264" width="10.7109375" style="163" customWidth="1"/>
    <col min="10265" max="10265" width="74.85546875" style="163" customWidth="1"/>
    <col min="10266" max="10266" width="23.140625" style="163" customWidth="1"/>
    <col min="10267" max="10495" width="11.42578125" style="163"/>
    <col min="10496" max="10496" width="26.28515625" style="163" customWidth="1"/>
    <col min="10497" max="10497" width="15.7109375" style="163" customWidth="1"/>
    <col min="10498" max="10498" width="15.140625" style="163" customWidth="1"/>
    <col min="10499" max="10499" width="19" style="163" customWidth="1"/>
    <col min="10500" max="10500" width="12" style="163" customWidth="1"/>
    <col min="10501" max="10501" width="39" style="163" customWidth="1"/>
    <col min="10502" max="10502" width="44.42578125" style="163" customWidth="1"/>
    <col min="10503" max="10503" width="40.5703125" style="163" customWidth="1"/>
    <col min="10504" max="10504" width="33.85546875" style="163" customWidth="1"/>
    <col min="10505" max="10505" width="37.5703125" style="163" customWidth="1"/>
    <col min="10506" max="10506" width="39.85546875" style="163" customWidth="1"/>
    <col min="10507" max="10513" width="10.7109375" style="163" customWidth="1"/>
    <col min="10514" max="10514" width="32.7109375" style="163" customWidth="1"/>
    <col min="10515" max="10515" width="10.7109375" style="163" customWidth="1"/>
    <col min="10516" max="10516" width="36.28515625" style="163" customWidth="1"/>
    <col min="10517" max="10517" width="18.7109375" style="163" customWidth="1"/>
    <col min="10518" max="10518" width="10.7109375" style="163" customWidth="1"/>
    <col min="10519" max="10519" width="30.85546875" style="163" customWidth="1"/>
    <col min="10520" max="10520" width="10.7109375" style="163" customWidth="1"/>
    <col min="10521" max="10521" width="74.85546875" style="163" customWidth="1"/>
    <col min="10522" max="10522" width="23.140625" style="163" customWidth="1"/>
    <col min="10523" max="10751" width="11.42578125" style="163"/>
    <col min="10752" max="10752" width="26.28515625" style="163" customWidth="1"/>
    <col min="10753" max="10753" width="15.7109375" style="163" customWidth="1"/>
    <col min="10754" max="10754" width="15.140625" style="163" customWidth="1"/>
    <col min="10755" max="10755" width="19" style="163" customWidth="1"/>
    <col min="10756" max="10756" width="12" style="163" customWidth="1"/>
    <col min="10757" max="10757" width="39" style="163" customWidth="1"/>
    <col min="10758" max="10758" width="44.42578125" style="163" customWidth="1"/>
    <col min="10759" max="10759" width="40.5703125" style="163" customWidth="1"/>
    <col min="10760" max="10760" width="33.85546875" style="163" customWidth="1"/>
    <col min="10761" max="10761" width="37.5703125" style="163" customWidth="1"/>
    <col min="10762" max="10762" width="39.85546875" style="163" customWidth="1"/>
    <col min="10763" max="10769" width="10.7109375" style="163" customWidth="1"/>
    <col min="10770" max="10770" width="32.7109375" style="163" customWidth="1"/>
    <col min="10771" max="10771" width="10.7109375" style="163" customWidth="1"/>
    <col min="10772" max="10772" width="36.28515625" style="163" customWidth="1"/>
    <col min="10773" max="10773" width="18.7109375" style="163" customWidth="1"/>
    <col min="10774" max="10774" width="10.7109375" style="163" customWidth="1"/>
    <col min="10775" max="10775" width="30.85546875" style="163" customWidth="1"/>
    <col min="10776" max="10776" width="10.7109375" style="163" customWidth="1"/>
    <col min="10777" max="10777" width="74.85546875" style="163" customWidth="1"/>
    <col min="10778" max="10778" width="23.140625" style="163" customWidth="1"/>
    <col min="10779" max="11007" width="11.42578125" style="163"/>
    <col min="11008" max="11008" width="26.28515625" style="163" customWidth="1"/>
    <col min="11009" max="11009" width="15.7109375" style="163" customWidth="1"/>
    <col min="11010" max="11010" width="15.140625" style="163" customWidth="1"/>
    <col min="11011" max="11011" width="19" style="163" customWidth="1"/>
    <col min="11012" max="11012" width="12" style="163" customWidth="1"/>
    <col min="11013" max="11013" width="39" style="163" customWidth="1"/>
    <col min="11014" max="11014" width="44.42578125" style="163" customWidth="1"/>
    <col min="11015" max="11015" width="40.5703125" style="163" customWidth="1"/>
    <col min="11016" max="11016" width="33.85546875" style="163" customWidth="1"/>
    <col min="11017" max="11017" width="37.5703125" style="163" customWidth="1"/>
    <col min="11018" max="11018" width="39.85546875" style="163" customWidth="1"/>
    <col min="11019" max="11025" width="10.7109375" style="163" customWidth="1"/>
    <col min="11026" max="11026" width="32.7109375" style="163" customWidth="1"/>
    <col min="11027" max="11027" width="10.7109375" style="163" customWidth="1"/>
    <col min="11028" max="11028" width="36.28515625" style="163" customWidth="1"/>
    <col min="11029" max="11029" width="18.7109375" style="163" customWidth="1"/>
    <col min="11030" max="11030" width="10.7109375" style="163" customWidth="1"/>
    <col min="11031" max="11031" width="30.85546875" style="163" customWidth="1"/>
    <col min="11032" max="11032" width="10.7109375" style="163" customWidth="1"/>
    <col min="11033" max="11033" width="74.85546875" style="163" customWidth="1"/>
    <col min="11034" max="11034" width="23.140625" style="163" customWidth="1"/>
    <col min="11035" max="11263" width="11.42578125" style="163"/>
    <col min="11264" max="11264" width="26.28515625" style="163" customWidth="1"/>
    <col min="11265" max="11265" width="15.7109375" style="163" customWidth="1"/>
    <col min="11266" max="11266" width="15.140625" style="163" customWidth="1"/>
    <col min="11267" max="11267" width="19" style="163" customWidth="1"/>
    <col min="11268" max="11268" width="12" style="163" customWidth="1"/>
    <col min="11269" max="11269" width="39" style="163" customWidth="1"/>
    <col min="11270" max="11270" width="44.42578125" style="163" customWidth="1"/>
    <col min="11271" max="11271" width="40.5703125" style="163" customWidth="1"/>
    <col min="11272" max="11272" width="33.85546875" style="163" customWidth="1"/>
    <col min="11273" max="11273" width="37.5703125" style="163" customWidth="1"/>
    <col min="11274" max="11274" width="39.85546875" style="163" customWidth="1"/>
    <col min="11275" max="11281" width="10.7109375" style="163" customWidth="1"/>
    <col min="11282" max="11282" width="32.7109375" style="163" customWidth="1"/>
    <col min="11283" max="11283" width="10.7109375" style="163" customWidth="1"/>
    <col min="11284" max="11284" width="36.28515625" style="163" customWidth="1"/>
    <col min="11285" max="11285" width="18.7109375" style="163" customWidth="1"/>
    <col min="11286" max="11286" width="10.7109375" style="163" customWidth="1"/>
    <col min="11287" max="11287" width="30.85546875" style="163" customWidth="1"/>
    <col min="11288" max="11288" width="10.7109375" style="163" customWidth="1"/>
    <col min="11289" max="11289" width="74.85546875" style="163" customWidth="1"/>
    <col min="11290" max="11290" width="23.140625" style="163" customWidth="1"/>
    <col min="11291" max="11519" width="11.42578125" style="163"/>
    <col min="11520" max="11520" width="26.28515625" style="163" customWidth="1"/>
    <col min="11521" max="11521" width="15.7109375" style="163" customWidth="1"/>
    <col min="11522" max="11522" width="15.140625" style="163" customWidth="1"/>
    <col min="11523" max="11523" width="19" style="163" customWidth="1"/>
    <col min="11524" max="11524" width="12" style="163" customWidth="1"/>
    <col min="11525" max="11525" width="39" style="163" customWidth="1"/>
    <col min="11526" max="11526" width="44.42578125" style="163" customWidth="1"/>
    <col min="11527" max="11527" width="40.5703125" style="163" customWidth="1"/>
    <col min="11528" max="11528" width="33.85546875" style="163" customWidth="1"/>
    <col min="11529" max="11529" width="37.5703125" style="163" customWidth="1"/>
    <col min="11530" max="11530" width="39.85546875" style="163" customWidth="1"/>
    <col min="11531" max="11537" width="10.7109375" style="163" customWidth="1"/>
    <col min="11538" max="11538" width="32.7109375" style="163" customWidth="1"/>
    <col min="11539" max="11539" width="10.7109375" style="163" customWidth="1"/>
    <col min="11540" max="11540" width="36.28515625" style="163" customWidth="1"/>
    <col min="11541" max="11541" width="18.7109375" style="163" customWidth="1"/>
    <col min="11542" max="11542" width="10.7109375" style="163" customWidth="1"/>
    <col min="11543" max="11543" width="30.85546875" style="163" customWidth="1"/>
    <col min="11544" max="11544" width="10.7109375" style="163" customWidth="1"/>
    <col min="11545" max="11545" width="74.85546875" style="163" customWidth="1"/>
    <col min="11546" max="11546" width="23.140625" style="163" customWidth="1"/>
    <col min="11547" max="11775" width="11.42578125" style="163"/>
    <col min="11776" max="11776" width="26.28515625" style="163" customWidth="1"/>
    <col min="11777" max="11777" width="15.7109375" style="163" customWidth="1"/>
    <col min="11778" max="11778" width="15.140625" style="163" customWidth="1"/>
    <col min="11779" max="11779" width="19" style="163" customWidth="1"/>
    <col min="11780" max="11780" width="12" style="163" customWidth="1"/>
    <col min="11781" max="11781" width="39" style="163" customWidth="1"/>
    <col min="11782" max="11782" width="44.42578125" style="163" customWidth="1"/>
    <col min="11783" max="11783" width="40.5703125" style="163" customWidth="1"/>
    <col min="11784" max="11784" width="33.85546875" style="163" customWidth="1"/>
    <col min="11785" max="11785" width="37.5703125" style="163" customWidth="1"/>
    <col min="11786" max="11786" width="39.85546875" style="163" customWidth="1"/>
    <col min="11787" max="11793" width="10.7109375" style="163" customWidth="1"/>
    <col min="11794" max="11794" width="32.7109375" style="163" customWidth="1"/>
    <col min="11795" max="11795" width="10.7109375" style="163" customWidth="1"/>
    <col min="11796" max="11796" width="36.28515625" style="163" customWidth="1"/>
    <col min="11797" max="11797" width="18.7109375" style="163" customWidth="1"/>
    <col min="11798" max="11798" width="10.7109375" style="163" customWidth="1"/>
    <col min="11799" max="11799" width="30.85546875" style="163" customWidth="1"/>
    <col min="11800" max="11800" width="10.7109375" style="163" customWidth="1"/>
    <col min="11801" max="11801" width="74.85546875" style="163" customWidth="1"/>
    <col min="11802" max="11802" width="23.140625" style="163" customWidth="1"/>
    <col min="11803" max="12031" width="11.42578125" style="163"/>
    <col min="12032" max="12032" width="26.28515625" style="163" customWidth="1"/>
    <col min="12033" max="12033" width="15.7109375" style="163" customWidth="1"/>
    <col min="12034" max="12034" width="15.140625" style="163" customWidth="1"/>
    <col min="12035" max="12035" width="19" style="163" customWidth="1"/>
    <col min="12036" max="12036" width="12" style="163" customWidth="1"/>
    <col min="12037" max="12037" width="39" style="163" customWidth="1"/>
    <col min="12038" max="12038" width="44.42578125" style="163" customWidth="1"/>
    <col min="12039" max="12039" width="40.5703125" style="163" customWidth="1"/>
    <col min="12040" max="12040" width="33.85546875" style="163" customWidth="1"/>
    <col min="12041" max="12041" width="37.5703125" style="163" customWidth="1"/>
    <col min="12042" max="12042" width="39.85546875" style="163" customWidth="1"/>
    <col min="12043" max="12049" width="10.7109375" style="163" customWidth="1"/>
    <col min="12050" max="12050" width="32.7109375" style="163" customWidth="1"/>
    <col min="12051" max="12051" width="10.7109375" style="163" customWidth="1"/>
    <col min="12052" max="12052" width="36.28515625" style="163" customWidth="1"/>
    <col min="12053" max="12053" width="18.7109375" style="163" customWidth="1"/>
    <col min="12054" max="12054" width="10.7109375" style="163" customWidth="1"/>
    <col min="12055" max="12055" width="30.85546875" style="163" customWidth="1"/>
    <col min="12056" max="12056" width="10.7109375" style="163" customWidth="1"/>
    <col min="12057" max="12057" width="74.85546875" style="163" customWidth="1"/>
    <col min="12058" max="12058" width="23.140625" style="163" customWidth="1"/>
    <col min="12059" max="12287" width="11.42578125" style="163"/>
    <col min="12288" max="12288" width="26.28515625" style="163" customWidth="1"/>
    <col min="12289" max="12289" width="15.7109375" style="163" customWidth="1"/>
    <col min="12290" max="12290" width="15.140625" style="163" customWidth="1"/>
    <col min="12291" max="12291" width="19" style="163" customWidth="1"/>
    <col min="12292" max="12292" width="12" style="163" customWidth="1"/>
    <col min="12293" max="12293" width="39" style="163" customWidth="1"/>
    <col min="12294" max="12294" width="44.42578125" style="163" customWidth="1"/>
    <col min="12295" max="12295" width="40.5703125" style="163" customWidth="1"/>
    <col min="12296" max="12296" width="33.85546875" style="163" customWidth="1"/>
    <col min="12297" max="12297" width="37.5703125" style="163" customWidth="1"/>
    <col min="12298" max="12298" width="39.85546875" style="163" customWidth="1"/>
    <col min="12299" max="12305" width="10.7109375" style="163" customWidth="1"/>
    <col min="12306" max="12306" width="32.7109375" style="163" customWidth="1"/>
    <col min="12307" max="12307" width="10.7109375" style="163" customWidth="1"/>
    <col min="12308" max="12308" width="36.28515625" style="163" customWidth="1"/>
    <col min="12309" max="12309" width="18.7109375" style="163" customWidth="1"/>
    <col min="12310" max="12310" width="10.7109375" style="163" customWidth="1"/>
    <col min="12311" max="12311" width="30.85546875" style="163" customWidth="1"/>
    <col min="12312" max="12312" width="10.7109375" style="163" customWidth="1"/>
    <col min="12313" max="12313" width="74.85546875" style="163" customWidth="1"/>
    <col min="12314" max="12314" width="23.140625" style="163" customWidth="1"/>
    <col min="12315" max="12543" width="11.42578125" style="163"/>
    <col min="12544" max="12544" width="26.28515625" style="163" customWidth="1"/>
    <col min="12545" max="12545" width="15.7109375" style="163" customWidth="1"/>
    <col min="12546" max="12546" width="15.140625" style="163" customWidth="1"/>
    <col min="12547" max="12547" width="19" style="163" customWidth="1"/>
    <col min="12548" max="12548" width="12" style="163" customWidth="1"/>
    <col min="12549" max="12549" width="39" style="163" customWidth="1"/>
    <col min="12550" max="12550" width="44.42578125" style="163" customWidth="1"/>
    <col min="12551" max="12551" width="40.5703125" style="163" customWidth="1"/>
    <col min="12552" max="12552" width="33.85546875" style="163" customWidth="1"/>
    <col min="12553" max="12553" width="37.5703125" style="163" customWidth="1"/>
    <col min="12554" max="12554" width="39.85546875" style="163" customWidth="1"/>
    <col min="12555" max="12561" width="10.7109375" style="163" customWidth="1"/>
    <col min="12562" max="12562" width="32.7109375" style="163" customWidth="1"/>
    <col min="12563" max="12563" width="10.7109375" style="163" customWidth="1"/>
    <col min="12564" max="12564" width="36.28515625" style="163" customWidth="1"/>
    <col min="12565" max="12565" width="18.7109375" style="163" customWidth="1"/>
    <col min="12566" max="12566" width="10.7109375" style="163" customWidth="1"/>
    <col min="12567" max="12567" width="30.85546875" style="163" customWidth="1"/>
    <col min="12568" max="12568" width="10.7109375" style="163" customWidth="1"/>
    <col min="12569" max="12569" width="74.85546875" style="163" customWidth="1"/>
    <col min="12570" max="12570" width="23.140625" style="163" customWidth="1"/>
    <col min="12571" max="12799" width="11.42578125" style="163"/>
    <col min="12800" max="12800" width="26.28515625" style="163" customWidth="1"/>
    <col min="12801" max="12801" width="15.7109375" style="163" customWidth="1"/>
    <col min="12802" max="12802" width="15.140625" style="163" customWidth="1"/>
    <col min="12803" max="12803" width="19" style="163" customWidth="1"/>
    <col min="12804" max="12804" width="12" style="163" customWidth="1"/>
    <col min="12805" max="12805" width="39" style="163" customWidth="1"/>
    <col min="12806" max="12806" width="44.42578125" style="163" customWidth="1"/>
    <col min="12807" max="12807" width="40.5703125" style="163" customWidth="1"/>
    <col min="12808" max="12808" width="33.85546875" style="163" customWidth="1"/>
    <col min="12809" max="12809" width="37.5703125" style="163" customWidth="1"/>
    <col min="12810" max="12810" width="39.85546875" style="163" customWidth="1"/>
    <col min="12811" max="12817" width="10.7109375" style="163" customWidth="1"/>
    <col min="12818" max="12818" width="32.7109375" style="163" customWidth="1"/>
    <col min="12819" max="12819" width="10.7109375" style="163" customWidth="1"/>
    <col min="12820" max="12820" width="36.28515625" style="163" customWidth="1"/>
    <col min="12821" max="12821" width="18.7109375" style="163" customWidth="1"/>
    <col min="12822" max="12822" width="10.7109375" style="163" customWidth="1"/>
    <col min="12823" max="12823" width="30.85546875" style="163" customWidth="1"/>
    <col min="12824" max="12824" width="10.7109375" style="163" customWidth="1"/>
    <col min="12825" max="12825" width="74.85546875" style="163" customWidth="1"/>
    <col min="12826" max="12826" width="23.140625" style="163" customWidth="1"/>
    <col min="12827" max="13055" width="11.42578125" style="163"/>
    <col min="13056" max="13056" width="26.28515625" style="163" customWidth="1"/>
    <col min="13057" max="13057" width="15.7109375" style="163" customWidth="1"/>
    <col min="13058" max="13058" width="15.140625" style="163" customWidth="1"/>
    <col min="13059" max="13059" width="19" style="163" customWidth="1"/>
    <col min="13060" max="13060" width="12" style="163" customWidth="1"/>
    <col min="13061" max="13061" width="39" style="163" customWidth="1"/>
    <col min="13062" max="13062" width="44.42578125" style="163" customWidth="1"/>
    <col min="13063" max="13063" width="40.5703125" style="163" customWidth="1"/>
    <col min="13064" max="13064" width="33.85546875" style="163" customWidth="1"/>
    <col min="13065" max="13065" width="37.5703125" style="163" customWidth="1"/>
    <col min="13066" max="13066" width="39.85546875" style="163" customWidth="1"/>
    <col min="13067" max="13073" width="10.7109375" style="163" customWidth="1"/>
    <col min="13074" max="13074" width="32.7109375" style="163" customWidth="1"/>
    <col min="13075" max="13075" width="10.7109375" style="163" customWidth="1"/>
    <col min="13076" max="13076" width="36.28515625" style="163" customWidth="1"/>
    <col min="13077" max="13077" width="18.7109375" style="163" customWidth="1"/>
    <col min="13078" max="13078" width="10.7109375" style="163" customWidth="1"/>
    <col min="13079" max="13079" width="30.85546875" style="163" customWidth="1"/>
    <col min="13080" max="13080" width="10.7109375" style="163" customWidth="1"/>
    <col min="13081" max="13081" width="74.85546875" style="163" customWidth="1"/>
    <col min="13082" max="13082" width="23.140625" style="163" customWidth="1"/>
    <col min="13083" max="13311" width="11.42578125" style="163"/>
    <col min="13312" max="13312" width="26.28515625" style="163" customWidth="1"/>
    <col min="13313" max="13313" width="15.7109375" style="163" customWidth="1"/>
    <col min="13314" max="13314" width="15.140625" style="163" customWidth="1"/>
    <col min="13315" max="13315" width="19" style="163" customWidth="1"/>
    <col min="13316" max="13316" width="12" style="163" customWidth="1"/>
    <col min="13317" max="13317" width="39" style="163" customWidth="1"/>
    <col min="13318" max="13318" width="44.42578125" style="163" customWidth="1"/>
    <col min="13319" max="13319" width="40.5703125" style="163" customWidth="1"/>
    <col min="13320" max="13320" width="33.85546875" style="163" customWidth="1"/>
    <col min="13321" max="13321" width="37.5703125" style="163" customWidth="1"/>
    <col min="13322" max="13322" width="39.85546875" style="163" customWidth="1"/>
    <col min="13323" max="13329" width="10.7109375" style="163" customWidth="1"/>
    <col min="13330" max="13330" width="32.7109375" style="163" customWidth="1"/>
    <col min="13331" max="13331" width="10.7109375" style="163" customWidth="1"/>
    <col min="13332" max="13332" width="36.28515625" style="163" customWidth="1"/>
    <col min="13333" max="13333" width="18.7109375" style="163" customWidth="1"/>
    <col min="13334" max="13334" width="10.7109375" style="163" customWidth="1"/>
    <col min="13335" max="13335" width="30.85546875" style="163" customWidth="1"/>
    <col min="13336" max="13336" width="10.7109375" style="163" customWidth="1"/>
    <col min="13337" max="13337" width="74.85546875" style="163" customWidth="1"/>
    <col min="13338" max="13338" width="23.140625" style="163" customWidth="1"/>
    <col min="13339" max="13567" width="11.42578125" style="163"/>
    <col min="13568" max="13568" width="26.28515625" style="163" customWidth="1"/>
    <col min="13569" max="13569" width="15.7109375" style="163" customWidth="1"/>
    <col min="13570" max="13570" width="15.140625" style="163" customWidth="1"/>
    <col min="13571" max="13571" width="19" style="163" customWidth="1"/>
    <col min="13572" max="13572" width="12" style="163" customWidth="1"/>
    <col min="13573" max="13573" width="39" style="163" customWidth="1"/>
    <col min="13574" max="13574" width="44.42578125" style="163" customWidth="1"/>
    <col min="13575" max="13575" width="40.5703125" style="163" customWidth="1"/>
    <col min="13576" max="13576" width="33.85546875" style="163" customWidth="1"/>
    <col min="13577" max="13577" width="37.5703125" style="163" customWidth="1"/>
    <col min="13578" max="13578" width="39.85546875" style="163" customWidth="1"/>
    <col min="13579" max="13585" width="10.7109375" style="163" customWidth="1"/>
    <col min="13586" max="13586" width="32.7109375" style="163" customWidth="1"/>
    <col min="13587" max="13587" width="10.7109375" style="163" customWidth="1"/>
    <col min="13588" max="13588" width="36.28515625" style="163" customWidth="1"/>
    <col min="13589" max="13589" width="18.7109375" style="163" customWidth="1"/>
    <col min="13590" max="13590" width="10.7109375" style="163" customWidth="1"/>
    <col min="13591" max="13591" width="30.85546875" style="163" customWidth="1"/>
    <col min="13592" max="13592" width="10.7109375" style="163" customWidth="1"/>
    <col min="13593" max="13593" width="74.85546875" style="163" customWidth="1"/>
    <col min="13594" max="13594" width="23.140625" style="163" customWidth="1"/>
    <col min="13595" max="13823" width="11.42578125" style="163"/>
    <col min="13824" max="13824" width="26.28515625" style="163" customWidth="1"/>
    <col min="13825" max="13825" width="15.7109375" style="163" customWidth="1"/>
    <col min="13826" max="13826" width="15.140625" style="163" customWidth="1"/>
    <col min="13827" max="13827" width="19" style="163" customWidth="1"/>
    <col min="13828" max="13828" width="12" style="163" customWidth="1"/>
    <col min="13829" max="13829" width="39" style="163" customWidth="1"/>
    <col min="13830" max="13830" width="44.42578125" style="163" customWidth="1"/>
    <col min="13831" max="13831" width="40.5703125" style="163" customWidth="1"/>
    <col min="13832" max="13832" width="33.85546875" style="163" customWidth="1"/>
    <col min="13833" max="13833" width="37.5703125" style="163" customWidth="1"/>
    <col min="13834" max="13834" width="39.85546875" style="163" customWidth="1"/>
    <col min="13835" max="13841" width="10.7109375" style="163" customWidth="1"/>
    <col min="13842" max="13842" width="32.7109375" style="163" customWidth="1"/>
    <col min="13843" max="13843" width="10.7109375" style="163" customWidth="1"/>
    <col min="13844" max="13844" width="36.28515625" style="163" customWidth="1"/>
    <col min="13845" max="13845" width="18.7109375" style="163" customWidth="1"/>
    <col min="13846" max="13846" width="10.7109375" style="163" customWidth="1"/>
    <col min="13847" max="13847" width="30.85546875" style="163" customWidth="1"/>
    <col min="13848" max="13848" width="10.7109375" style="163" customWidth="1"/>
    <col min="13849" max="13849" width="74.85546875" style="163" customWidth="1"/>
    <col min="13850" max="13850" width="23.140625" style="163" customWidth="1"/>
    <col min="13851" max="14079" width="11.42578125" style="163"/>
    <col min="14080" max="14080" width="26.28515625" style="163" customWidth="1"/>
    <col min="14081" max="14081" width="15.7109375" style="163" customWidth="1"/>
    <col min="14082" max="14082" width="15.140625" style="163" customWidth="1"/>
    <col min="14083" max="14083" width="19" style="163" customWidth="1"/>
    <col min="14084" max="14084" width="12" style="163" customWidth="1"/>
    <col min="14085" max="14085" width="39" style="163" customWidth="1"/>
    <col min="14086" max="14086" width="44.42578125" style="163" customWidth="1"/>
    <col min="14087" max="14087" width="40.5703125" style="163" customWidth="1"/>
    <col min="14088" max="14088" width="33.85546875" style="163" customWidth="1"/>
    <col min="14089" max="14089" width="37.5703125" style="163" customWidth="1"/>
    <col min="14090" max="14090" width="39.85546875" style="163" customWidth="1"/>
    <col min="14091" max="14097" width="10.7109375" style="163" customWidth="1"/>
    <col min="14098" max="14098" width="32.7109375" style="163" customWidth="1"/>
    <col min="14099" max="14099" width="10.7109375" style="163" customWidth="1"/>
    <col min="14100" max="14100" width="36.28515625" style="163" customWidth="1"/>
    <col min="14101" max="14101" width="18.7109375" style="163" customWidth="1"/>
    <col min="14102" max="14102" width="10.7109375" style="163" customWidth="1"/>
    <col min="14103" max="14103" width="30.85546875" style="163" customWidth="1"/>
    <col min="14104" max="14104" width="10.7109375" style="163" customWidth="1"/>
    <col min="14105" max="14105" width="74.85546875" style="163" customWidth="1"/>
    <col min="14106" max="14106" width="23.140625" style="163" customWidth="1"/>
    <col min="14107" max="14335" width="11.42578125" style="163"/>
    <col min="14336" max="14336" width="26.28515625" style="163" customWidth="1"/>
    <col min="14337" max="14337" width="15.7109375" style="163" customWidth="1"/>
    <col min="14338" max="14338" width="15.140625" style="163" customWidth="1"/>
    <col min="14339" max="14339" width="19" style="163" customWidth="1"/>
    <col min="14340" max="14340" width="12" style="163" customWidth="1"/>
    <col min="14341" max="14341" width="39" style="163" customWidth="1"/>
    <col min="14342" max="14342" width="44.42578125" style="163" customWidth="1"/>
    <col min="14343" max="14343" width="40.5703125" style="163" customWidth="1"/>
    <col min="14344" max="14344" width="33.85546875" style="163" customWidth="1"/>
    <col min="14345" max="14345" width="37.5703125" style="163" customWidth="1"/>
    <col min="14346" max="14346" width="39.85546875" style="163" customWidth="1"/>
    <col min="14347" max="14353" width="10.7109375" style="163" customWidth="1"/>
    <col min="14354" max="14354" width="32.7109375" style="163" customWidth="1"/>
    <col min="14355" max="14355" width="10.7109375" style="163" customWidth="1"/>
    <col min="14356" max="14356" width="36.28515625" style="163" customWidth="1"/>
    <col min="14357" max="14357" width="18.7109375" style="163" customWidth="1"/>
    <col min="14358" max="14358" width="10.7109375" style="163" customWidth="1"/>
    <col min="14359" max="14359" width="30.85546875" style="163" customWidth="1"/>
    <col min="14360" max="14360" width="10.7109375" style="163" customWidth="1"/>
    <col min="14361" max="14361" width="74.85546875" style="163" customWidth="1"/>
    <col min="14362" max="14362" width="23.140625" style="163" customWidth="1"/>
    <col min="14363" max="14591" width="11.42578125" style="163"/>
    <col min="14592" max="14592" width="26.28515625" style="163" customWidth="1"/>
    <col min="14593" max="14593" width="15.7109375" style="163" customWidth="1"/>
    <col min="14594" max="14594" width="15.140625" style="163" customWidth="1"/>
    <col min="14595" max="14595" width="19" style="163" customWidth="1"/>
    <col min="14596" max="14596" width="12" style="163" customWidth="1"/>
    <col min="14597" max="14597" width="39" style="163" customWidth="1"/>
    <col min="14598" max="14598" width="44.42578125" style="163" customWidth="1"/>
    <col min="14599" max="14599" width="40.5703125" style="163" customWidth="1"/>
    <col min="14600" max="14600" width="33.85546875" style="163" customWidth="1"/>
    <col min="14601" max="14601" width="37.5703125" style="163" customWidth="1"/>
    <col min="14602" max="14602" width="39.85546875" style="163" customWidth="1"/>
    <col min="14603" max="14609" width="10.7109375" style="163" customWidth="1"/>
    <col min="14610" max="14610" width="32.7109375" style="163" customWidth="1"/>
    <col min="14611" max="14611" width="10.7109375" style="163" customWidth="1"/>
    <col min="14612" max="14612" width="36.28515625" style="163" customWidth="1"/>
    <col min="14613" max="14613" width="18.7109375" style="163" customWidth="1"/>
    <col min="14614" max="14614" width="10.7109375" style="163" customWidth="1"/>
    <col min="14615" max="14615" width="30.85546875" style="163" customWidth="1"/>
    <col min="14616" max="14616" width="10.7109375" style="163" customWidth="1"/>
    <col min="14617" max="14617" width="74.85546875" style="163" customWidth="1"/>
    <col min="14618" max="14618" width="23.140625" style="163" customWidth="1"/>
    <col min="14619" max="14847" width="11.42578125" style="163"/>
    <col min="14848" max="14848" width="26.28515625" style="163" customWidth="1"/>
    <col min="14849" max="14849" width="15.7109375" style="163" customWidth="1"/>
    <col min="14850" max="14850" width="15.140625" style="163" customWidth="1"/>
    <col min="14851" max="14851" width="19" style="163" customWidth="1"/>
    <col min="14852" max="14852" width="12" style="163" customWidth="1"/>
    <col min="14853" max="14853" width="39" style="163" customWidth="1"/>
    <col min="14854" max="14854" width="44.42578125" style="163" customWidth="1"/>
    <col min="14855" max="14855" width="40.5703125" style="163" customWidth="1"/>
    <col min="14856" max="14856" width="33.85546875" style="163" customWidth="1"/>
    <col min="14857" max="14857" width="37.5703125" style="163" customWidth="1"/>
    <col min="14858" max="14858" width="39.85546875" style="163" customWidth="1"/>
    <col min="14859" max="14865" width="10.7109375" style="163" customWidth="1"/>
    <col min="14866" max="14866" width="32.7109375" style="163" customWidth="1"/>
    <col min="14867" max="14867" width="10.7109375" style="163" customWidth="1"/>
    <col min="14868" max="14868" width="36.28515625" style="163" customWidth="1"/>
    <col min="14869" max="14869" width="18.7109375" style="163" customWidth="1"/>
    <col min="14870" max="14870" width="10.7109375" style="163" customWidth="1"/>
    <col min="14871" max="14871" width="30.85546875" style="163" customWidth="1"/>
    <col min="14872" max="14872" width="10.7109375" style="163" customWidth="1"/>
    <col min="14873" max="14873" width="74.85546875" style="163" customWidth="1"/>
    <col min="14874" max="14874" width="23.140625" style="163" customWidth="1"/>
    <col min="14875" max="15103" width="11.42578125" style="163"/>
    <col min="15104" max="15104" width="26.28515625" style="163" customWidth="1"/>
    <col min="15105" max="15105" width="15.7109375" style="163" customWidth="1"/>
    <col min="15106" max="15106" width="15.140625" style="163" customWidth="1"/>
    <col min="15107" max="15107" width="19" style="163" customWidth="1"/>
    <col min="15108" max="15108" width="12" style="163" customWidth="1"/>
    <col min="15109" max="15109" width="39" style="163" customWidth="1"/>
    <col min="15110" max="15110" width="44.42578125" style="163" customWidth="1"/>
    <col min="15111" max="15111" width="40.5703125" style="163" customWidth="1"/>
    <col min="15112" max="15112" width="33.85546875" style="163" customWidth="1"/>
    <col min="15113" max="15113" width="37.5703125" style="163" customWidth="1"/>
    <col min="15114" max="15114" width="39.85546875" style="163" customWidth="1"/>
    <col min="15115" max="15121" width="10.7109375" style="163" customWidth="1"/>
    <col min="15122" max="15122" width="32.7109375" style="163" customWidth="1"/>
    <col min="15123" max="15123" width="10.7109375" style="163" customWidth="1"/>
    <col min="15124" max="15124" width="36.28515625" style="163" customWidth="1"/>
    <col min="15125" max="15125" width="18.7109375" style="163" customWidth="1"/>
    <col min="15126" max="15126" width="10.7109375" style="163" customWidth="1"/>
    <col min="15127" max="15127" width="30.85546875" style="163" customWidth="1"/>
    <col min="15128" max="15128" width="10.7109375" style="163" customWidth="1"/>
    <col min="15129" max="15129" width="74.85546875" style="163" customWidth="1"/>
    <col min="15130" max="15130" width="23.140625" style="163" customWidth="1"/>
    <col min="15131" max="15359" width="11.42578125" style="163"/>
    <col min="15360" max="15360" width="26.28515625" style="163" customWidth="1"/>
    <col min="15361" max="15361" width="15.7109375" style="163" customWidth="1"/>
    <col min="15362" max="15362" width="15.140625" style="163" customWidth="1"/>
    <col min="15363" max="15363" width="19" style="163" customWidth="1"/>
    <col min="15364" max="15364" width="12" style="163" customWidth="1"/>
    <col min="15365" max="15365" width="39" style="163" customWidth="1"/>
    <col min="15366" max="15366" width="44.42578125" style="163" customWidth="1"/>
    <col min="15367" max="15367" width="40.5703125" style="163" customWidth="1"/>
    <col min="15368" max="15368" width="33.85546875" style="163" customWidth="1"/>
    <col min="15369" max="15369" width="37.5703125" style="163" customWidth="1"/>
    <col min="15370" max="15370" width="39.85546875" style="163" customWidth="1"/>
    <col min="15371" max="15377" width="10.7109375" style="163" customWidth="1"/>
    <col min="15378" max="15378" width="32.7109375" style="163" customWidth="1"/>
    <col min="15379" max="15379" width="10.7109375" style="163" customWidth="1"/>
    <col min="15380" max="15380" width="36.28515625" style="163" customWidth="1"/>
    <col min="15381" max="15381" width="18.7109375" style="163" customWidth="1"/>
    <col min="15382" max="15382" width="10.7109375" style="163" customWidth="1"/>
    <col min="15383" max="15383" width="30.85546875" style="163" customWidth="1"/>
    <col min="15384" max="15384" width="10.7109375" style="163" customWidth="1"/>
    <col min="15385" max="15385" width="74.85546875" style="163" customWidth="1"/>
    <col min="15386" max="15386" width="23.140625" style="163" customWidth="1"/>
    <col min="15387" max="15615" width="11.42578125" style="163"/>
    <col min="15616" max="15616" width="26.28515625" style="163" customWidth="1"/>
    <col min="15617" max="15617" width="15.7109375" style="163" customWidth="1"/>
    <col min="15618" max="15618" width="15.140625" style="163" customWidth="1"/>
    <col min="15619" max="15619" width="19" style="163" customWidth="1"/>
    <col min="15620" max="15620" width="12" style="163" customWidth="1"/>
    <col min="15621" max="15621" width="39" style="163" customWidth="1"/>
    <col min="15622" max="15622" width="44.42578125" style="163" customWidth="1"/>
    <col min="15623" max="15623" width="40.5703125" style="163" customWidth="1"/>
    <col min="15624" max="15624" width="33.85546875" style="163" customWidth="1"/>
    <col min="15625" max="15625" width="37.5703125" style="163" customWidth="1"/>
    <col min="15626" max="15626" width="39.85546875" style="163" customWidth="1"/>
    <col min="15627" max="15633" width="10.7109375" style="163" customWidth="1"/>
    <col min="15634" max="15634" width="32.7109375" style="163" customWidth="1"/>
    <col min="15635" max="15635" width="10.7109375" style="163" customWidth="1"/>
    <col min="15636" max="15636" width="36.28515625" style="163" customWidth="1"/>
    <col min="15637" max="15637" width="18.7109375" style="163" customWidth="1"/>
    <col min="15638" max="15638" width="10.7109375" style="163" customWidth="1"/>
    <col min="15639" max="15639" width="30.85546875" style="163" customWidth="1"/>
    <col min="15640" max="15640" width="10.7109375" style="163" customWidth="1"/>
    <col min="15641" max="15641" width="74.85546875" style="163" customWidth="1"/>
    <col min="15642" max="15642" width="23.140625" style="163" customWidth="1"/>
    <col min="15643" max="15871" width="11.42578125" style="163"/>
    <col min="15872" max="15872" width="26.28515625" style="163" customWidth="1"/>
    <col min="15873" max="15873" width="15.7109375" style="163" customWidth="1"/>
    <col min="15874" max="15874" width="15.140625" style="163" customWidth="1"/>
    <col min="15875" max="15875" width="19" style="163" customWidth="1"/>
    <col min="15876" max="15876" width="12" style="163" customWidth="1"/>
    <col min="15877" max="15877" width="39" style="163" customWidth="1"/>
    <col min="15878" max="15878" width="44.42578125" style="163" customWidth="1"/>
    <col min="15879" max="15879" width="40.5703125" style="163" customWidth="1"/>
    <col min="15880" max="15880" width="33.85546875" style="163" customWidth="1"/>
    <col min="15881" max="15881" width="37.5703125" style="163" customWidth="1"/>
    <col min="15882" max="15882" width="39.85546875" style="163" customWidth="1"/>
    <col min="15883" max="15889" width="10.7109375" style="163" customWidth="1"/>
    <col min="15890" max="15890" width="32.7109375" style="163" customWidth="1"/>
    <col min="15891" max="15891" width="10.7109375" style="163" customWidth="1"/>
    <col min="15892" max="15892" width="36.28515625" style="163" customWidth="1"/>
    <col min="15893" max="15893" width="18.7109375" style="163" customWidth="1"/>
    <col min="15894" max="15894" width="10.7109375" style="163" customWidth="1"/>
    <col min="15895" max="15895" width="30.85546875" style="163" customWidth="1"/>
    <col min="15896" max="15896" width="10.7109375" style="163" customWidth="1"/>
    <col min="15897" max="15897" width="74.85546875" style="163" customWidth="1"/>
    <col min="15898" max="15898" width="23.140625" style="163" customWidth="1"/>
    <col min="15899" max="16127" width="11.42578125" style="163"/>
    <col min="16128" max="16128" width="26.28515625" style="163" customWidth="1"/>
    <col min="16129" max="16129" width="15.7109375" style="163" customWidth="1"/>
    <col min="16130" max="16130" width="15.140625" style="163" customWidth="1"/>
    <col min="16131" max="16131" width="19" style="163" customWidth="1"/>
    <col min="16132" max="16132" width="12" style="163" customWidth="1"/>
    <col min="16133" max="16133" width="39" style="163" customWidth="1"/>
    <col min="16134" max="16134" width="44.42578125" style="163" customWidth="1"/>
    <col min="16135" max="16135" width="40.5703125" style="163" customWidth="1"/>
    <col min="16136" max="16136" width="33.85546875" style="163" customWidth="1"/>
    <col min="16137" max="16137" width="37.5703125" style="163" customWidth="1"/>
    <col min="16138" max="16138" width="39.85546875" style="163" customWidth="1"/>
    <col min="16139" max="16145" width="10.7109375" style="163" customWidth="1"/>
    <col min="16146" max="16146" width="32.7109375" style="163" customWidth="1"/>
    <col min="16147" max="16147" width="10.7109375" style="163" customWidth="1"/>
    <col min="16148" max="16148" width="36.28515625" style="163" customWidth="1"/>
    <col min="16149" max="16149" width="18.7109375" style="163" customWidth="1"/>
    <col min="16150" max="16150" width="10.7109375" style="163" customWidth="1"/>
    <col min="16151" max="16151" width="30.85546875" style="163" customWidth="1"/>
    <col min="16152" max="16152" width="10.7109375" style="163" customWidth="1"/>
    <col min="16153" max="16153" width="74.85546875" style="163" customWidth="1"/>
    <col min="16154" max="16154" width="23.140625" style="163" customWidth="1"/>
    <col min="16155" max="16384" width="11.42578125" style="163"/>
  </cols>
  <sheetData>
    <row r="1" spans="1:40" ht="26.25" customHeight="1">
      <c r="A1" s="332"/>
      <c r="B1" s="333"/>
      <c r="C1" s="333"/>
      <c r="D1" s="333"/>
      <c r="E1" s="333"/>
      <c r="F1" s="334"/>
      <c r="G1" s="341" t="s">
        <v>193</v>
      </c>
      <c r="H1" s="342"/>
      <c r="I1" s="342"/>
      <c r="J1" s="342"/>
      <c r="K1" s="342"/>
      <c r="L1" s="342"/>
      <c r="M1" s="342"/>
      <c r="N1" s="342"/>
      <c r="O1" s="342"/>
      <c r="P1" s="342"/>
      <c r="Q1" s="342"/>
      <c r="R1" s="342"/>
      <c r="S1" s="342"/>
      <c r="T1" s="342"/>
      <c r="U1" s="342"/>
      <c r="V1" s="342"/>
      <c r="W1" s="342"/>
      <c r="X1" s="342"/>
      <c r="Y1" s="342"/>
      <c r="Z1" s="342"/>
      <c r="AA1" s="343"/>
    </row>
    <row r="2" spans="1:40" ht="26.25" customHeight="1">
      <c r="A2" s="335"/>
      <c r="B2" s="336"/>
      <c r="C2" s="336"/>
      <c r="D2" s="336"/>
      <c r="E2" s="336"/>
      <c r="F2" s="337"/>
      <c r="G2" s="344" t="s">
        <v>152</v>
      </c>
      <c r="H2" s="345"/>
      <c r="I2" s="345"/>
      <c r="J2" s="345"/>
      <c r="K2" s="345"/>
      <c r="L2" s="345"/>
      <c r="M2" s="345"/>
      <c r="N2" s="345"/>
      <c r="O2" s="345"/>
      <c r="P2" s="345"/>
      <c r="Q2" s="345"/>
      <c r="R2" s="345"/>
      <c r="S2" s="345"/>
      <c r="T2" s="345"/>
      <c r="U2" s="345"/>
      <c r="V2" s="345"/>
      <c r="W2" s="345"/>
      <c r="X2" s="345"/>
      <c r="Y2" s="345"/>
      <c r="Z2" s="345"/>
      <c r="AA2" s="346"/>
    </row>
    <row r="3" spans="1:40" ht="26.25" customHeight="1">
      <c r="A3" s="335"/>
      <c r="B3" s="336"/>
      <c r="C3" s="336"/>
      <c r="D3" s="336"/>
      <c r="E3" s="336"/>
      <c r="F3" s="337"/>
      <c r="G3" s="344" t="s">
        <v>0</v>
      </c>
      <c r="H3" s="345"/>
      <c r="I3" s="345"/>
      <c r="J3" s="345"/>
      <c r="K3" s="345"/>
      <c r="L3" s="345"/>
      <c r="M3" s="345"/>
      <c r="N3" s="345"/>
      <c r="O3" s="345"/>
      <c r="P3" s="345"/>
      <c r="Q3" s="345"/>
      <c r="R3" s="345"/>
      <c r="S3" s="345"/>
      <c r="T3" s="345"/>
      <c r="U3" s="345"/>
      <c r="V3" s="345"/>
      <c r="W3" s="345"/>
      <c r="X3" s="345"/>
      <c r="Y3" s="345"/>
      <c r="Z3" s="345"/>
      <c r="AA3" s="346"/>
    </row>
    <row r="4" spans="1:40" ht="26.25" customHeight="1" thickBot="1">
      <c r="A4" s="338"/>
      <c r="B4" s="339"/>
      <c r="C4" s="339"/>
      <c r="D4" s="339"/>
      <c r="E4" s="339"/>
      <c r="F4" s="340"/>
      <c r="G4" s="347" t="s">
        <v>194</v>
      </c>
      <c r="H4" s="348"/>
      <c r="I4" s="348"/>
      <c r="J4" s="348"/>
      <c r="K4" s="348"/>
      <c r="L4" s="348"/>
      <c r="M4" s="348"/>
      <c r="N4" s="348"/>
      <c r="O4" s="348"/>
      <c r="P4" s="348" t="s">
        <v>345</v>
      </c>
      <c r="Q4" s="348"/>
      <c r="R4" s="348"/>
      <c r="S4" s="348"/>
      <c r="T4" s="348"/>
      <c r="U4" s="349" t="s">
        <v>341</v>
      </c>
      <c r="V4" s="350"/>
      <c r="W4" s="350"/>
      <c r="X4" s="350"/>
      <c r="Y4" s="351"/>
      <c r="Z4" s="352" t="s">
        <v>192</v>
      </c>
      <c r="AA4" s="353"/>
    </row>
    <row r="5" spans="1:40" s="165" customFormat="1" ht="26.25" customHeight="1">
      <c r="A5" s="361" t="s">
        <v>1</v>
      </c>
      <c r="B5" s="363" t="s">
        <v>105</v>
      </c>
      <c r="C5" s="365" t="s">
        <v>3</v>
      </c>
      <c r="D5" s="367" t="s">
        <v>4</v>
      </c>
      <c r="E5" s="354" t="s">
        <v>106</v>
      </c>
      <c r="F5" s="164" t="s">
        <v>107</v>
      </c>
      <c r="G5" s="164" t="s">
        <v>108</v>
      </c>
      <c r="H5" s="369" t="s">
        <v>8</v>
      </c>
      <c r="I5" s="354" t="s">
        <v>109</v>
      </c>
      <c r="J5" s="354"/>
      <c r="K5" s="354"/>
      <c r="L5" s="354" t="s">
        <v>110</v>
      </c>
      <c r="M5" s="354"/>
      <c r="N5" s="354"/>
      <c r="O5" s="354"/>
      <c r="P5" s="354"/>
      <c r="Q5" s="354"/>
      <c r="R5" s="354"/>
      <c r="S5" s="164" t="s">
        <v>111</v>
      </c>
      <c r="T5" s="354" t="s">
        <v>112</v>
      </c>
      <c r="U5" s="354"/>
      <c r="V5" s="354"/>
      <c r="W5" s="354" t="s">
        <v>12</v>
      </c>
      <c r="X5" s="354"/>
      <c r="Y5" s="354"/>
      <c r="Z5" s="354"/>
      <c r="AA5" s="354"/>
    </row>
    <row r="6" spans="1:40" s="165" customFormat="1" ht="26.25" customHeight="1" thickBot="1">
      <c r="A6" s="362"/>
      <c r="B6" s="364"/>
      <c r="C6" s="366"/>
      <c r="D6" s="368"/>
      <c r="E6" s="354"/>
      <c r="F6" s="166" t="s">
        <v>113</v>
      </c>
      <c r="G6" s="166" t="s">
        <v>114</v>
      </c>
      <c r="H6" s="369"/>
      <c r="I6" s="164" t="s">
        <v>13</v>
      </c>
      <c r="J6" s="164" t="s">
        <v>14</v>
      </c>
      <c r="K6" s="164" t="s">
        <v>15</v>
      </c>
      <c r="L6" s="166" t="s">
        <v>115</v>
      </c>
      <c r="M6" s="166" t="s">
        <v>116</v>
      </c>
      <c r="N6" s="166" t="s">
        <v>117</v>
      </c>
      <c r="O6" s="166" t="s">
        <v>118</v>
      </c>
      <c r="P6" s="166" t="s">
        <v>20</v>
      </c>
      <c r="Q6" s="166" t="s">
        <v>119</v>
      </c>
      <c r="R6" s="166" t="s">
        <v>120</v>
      </c>
      <c r="S6" s="166" t="s">
        <v>23</v>
      </c>
      <c r="T6" s="166" t="s">
        <v>121</v>
      </c>
      <c r="U6" s="166" t="s">
        <v>26</v>
      </c>
      <c r="V6" s="166" t="s">
        <v>122</v>
      </c>
      <c r="W6" s="166" t="s">
        <v>123</v>
      </c>
      <c r="X6" s="166" t="s">
        <v>124</v>
      </c>
      <c r="Y6" s="166" t="s">
        <v>125</v>
      </c>
      <c r="Z6" s="166" t="s">
        <v>126</v>
      </c>
      <c r="AA6" s="166" t="s">
        <v>127</v>
      </c>
    </row>
    <row r="7" spans="1:40" ht="26.25" customHeight="1">
      <c r="A7" s="355" t="s">
        <v>155</v>
      </c>
      <c r="B7" s="356" t="s">
        <v>298</v>
      </c>
      <c r="C7" s="357" t="s">
        <v>297</v>
      </c>
      <c r="D7" s="358" t="s">
        <v>289</v>
      </c>
      <c r="E7" s="167" t="s">
        <v>34</v>
      </c>
      <c r="F7" s="168" t="s">
        <v>57</v>
      </c>
      <c r="G7" s="167" t="s">
        <v>260</v>
      </c>
      <c r="H7" s="167" t="s">
        <v>261</v>
      </c>
      <c r="I7" s="169"/>
      <c r="J7" s="167" t="s">
        <v>262</v>
      </c>
      <c r="K7" s="167" t="s">
        <v>211</v>
      </c>
      <c r="L7" s="170">
        <v>6</v>
      </c>
      <c r="M7" s="170">
        <v>3</v>
      </c>
      <c r="N7" s="167">
        <f t="shared" ref="N7:N22" si="0">+L7*M7</f>
        <v>18</v>
      </c>
      <c r="O7" s="167" t="str">
        <f>IF(AND(N7&gt;=2,N7&lt;=4),"BAJO",IF(AND(N7&gt;=6,N7&lt;=8),"MEDIO",IF(AND(N7&gt;=10,N7&lt;=20),"ALTO",IF(AND(N7&gt;=24,N7&lt;=40),"MUY ALTO",""))))</f>
        <v>ALTO</v>
      </c>
      <c r="P7" s="170">
        <v>25</v>
      </c>
      <c r="Q7" s="167">
        <f t="shared" ref="Q7:Q22" si="1">+N7*P7</f>
        <v>450</v>
      </c>
      <c r="R7" s="167" t="str">
        <f>IF(AND(Q7&gt;=10,Q7&lt;=20),"IV",IF(AND(Q7&gt;=40,Q7&lt;=120),"III",IF(AND(Q7&gt;=150,Q7&lt;=500),"II",IF(AND(Q7&gt;=600,Q7&lt;=4000),"I",""))))</f>
        <v>II</v>
      </c>
      <c r="S7" s="171" t="str">
        <f>IF(AND(R7&gt;="IV",R7&lt;="IV"),"ACEPTABLE",IF(AND(R7&gt;="III",R7&lt;="III"),"ACEPTABLE",IF(AND(R7&gt;="II",R7&lt;="II"),"ACEPTABLE CON CONTROL ESPECIFICO",IF(AND(R7&gt;="I",R7&lt;="I"),"NO ACEPTABLE",""))))</f>
        <v>ACEPTABLE CON CONTROL ESPECIFICO</v>
      </c>
      <c r="T7" s="167">
        <v>1</v>
      </c>
      <c r="U7" s="167" t="s">
        <v>156</v>
      </c>
      <c r="V7" s="167" t="s">
        <v>157</v>
      </c>
      <c r="W7" s="167"/>
      <c r="X7" s="172"/>
      <c r="Y7" s="172"/>
      <c r="Z7" s="167" t="s">
        <v>263</v>
      </c>
      <c r="AA7" s="167" t="s">
        <v>158</v>
      </c>
    </row>
    <row r="8" spans="1:40" ht="26.25" customHeight="1">
      <c r="A8" s="355"/>
      <c r="B8" s="356"/>
      <c r="C8" s="357"/>
      <c r="D8" s="358"/>
      <c r="E8" s="167" t="s">
        <v>34</v>
      </c>
      <c r="F8" s="168" t="s">
        <v>144</v>
      </c>
      <c r="G8" s="173" t="s">
        <v>145</v>
      </c>
      <c r="H8" s="173" t="s">
        <v>146</v>
      </c>
      <c r="I8" s="173" t="s">
        <v>38</v>
      </c>
      <c r="J8" s="173" t="s">
        <v>277</v>
      </c>
      <c r="K8" s="173"/>
      <c r="L8" s="174">
        <v>2</v>
      </c>
      <c r="M8" s="174">
        <v>1</v>
      </c>
      <c r="N8" s="167">
        <f t="shared" si="0"/>
        <v>2</v>
      </c>
      <c r="O8" s="167" t="str">
        <f>IF(AND(N8&gt;=2,N8&lt;=4),"BAJO",IF(AND(N8&gt;=6,N8&lt;=8),"MEDIO",IF(AND(N8&gt;=10,N8&lt;=20),"ALTO",IF(AND(N8&gt;=24,N8&lt;=40),"MUY ALTO",""))))</f>
        <v>BAJO</v>
      </c>
      <c r="P8" s="169">
        <v>60</v>
      </c>
      <c r="Q8" s="167">
        <f t="shared" si="1"/>
        <v>120</v>
      </c>
      <c r="R8" s="167" t="str">
        <f>IF(AND(Q8&gt;=10,Q8&lt;=20),"IV",IF(AND(Q8&gt;=40,Q8&lt;=120),"III",IF(AND(Q8&gt;=150,Q8&lt;=500),"II",IF(AND(Q8&gt;=600,Q8&lt;=4000),"I",""))))</f>
        <v>III</v>
      </c>
      <c r="S8" s="171" t="str">
        <f>IF(AND(R8&gt;="IV",R8&lt;="IV"),"ACEPTABLE",IF(AND(R8&gt;="III",R8&lt;="III"),"ACEPTABLE",IF(AND(R8&gt;="II",R8&lt;="II"),"ACEPTABLE CON CONTROL ESPECIFICO",IF(AND(R8&gt;="I",R8&lt;="I"),"NO ACEPTABLE",""))))</f>
        <v>ACEPTABLE</v>
      </c>
      <c r="T8" s="167">
        <v>1</v>
      </c>
      <c r="U8" s="167" t="s">
        <v>93</v>
      </c>
      <c r="V8" s="167" t="s">
        <v>147</v>
      </c>
      <c r="W8" s="175"/>
      <c r="X8" s="175"/>
      <c r="Y8" s="175"/>
      <c r="Z8" s="176" t="s">
        <v>278</v>
      </c>
      <c r="AA8" s="175"/>
    </row>
    <row r="9" spans="1:40" ht="26.25" customHeight="1">
      <c r="A9" s="355"/>
      <c r="B9" s="356"/>
      <c r="C9" s="357"/>
      <c r="D9" s="358"/>
      <c r="E9" s="173" t="s">
        <v>34</v>
      </c>
      <c r="F9" s="168" t="s">
        <v>159</v>
      </c>
      <c r="G9" s="173" t="s">
        <v>128</v>
      </c>
      <c r="H9" s="173" t="s">
        <v>129</v>
      </c>
      <c r="I9" s="173" t="s">
        <v>130</v>
      </c>
      <c r="J9" s="173" t="s">
        <v>246</v>
      </c>
      <c r="K9" s="173" t="s">
        <v>38</v>
      </c>
      <c r="L9" s="173">
        <v>2</v>
      </c>
      <c r="M9" s="173">
        <v>1</v>
      </c>
      <c r="N9" s="167">
        <f t="shared" si="0"/>
        <v>2</v>
      </c>
      <c r="O9" s="167" t="str">
        <f>IF(AND(N9&gt;=2,N9&lt;=4),"BAJO",IF(AND(N9&gt;=6,N9&lt;=8),"MEDIO",IF(AND(N9&gt;=10,N9&lt;=20),"ALTO",IF(AND(N9&gt;=24,N9&lt;=40),"MUY ALTO",""))))</f>
        <v>BAJO</v>
      </c>
      <c r="P9" s="167">
        <v>10</v>
      </c>
      <c r="Q9" s="167">
        <f t="shared" si="1"/>
        <v>20</v>
      </c>
      <c r="R9" s="167" t="str">
        <f>IF(AND(Q9&gt;=10,Q9&lt;=20),"IV",IF(AND(Q9&gt;=40,Q9&lt;=120),"III",IF(AND(Q9&gt;=150,Q9&lt;=500),"II",IF(AND(Q9&gt;=600,Q9&lt;=4000),"I",""))))</f>
        <v>IV</v>
      </c>
      <c r="S9" s="171" t="str">
        <f>IF(AND(R9&gt;="IV",R9&lt;="IV"),"ACEPTABLE",IF(AND(R9&gt;="III",R9&lt;="III"),"ACEPTABLE",IF(AND(R9&gt;="II",R9&lt;="II"),"ACEPTABLE CON CONTROL ESPECIFICO",IF(AND(R9&gt;="I",R9&lt;="I"),"NO ACEPTABLE",""))))</f>
        <v>ACEPTABLE</v>
      </c>
      <c r="T9" s="167">
        <v>1</v>
      </c>
      <c r="U9" s="167" t="s">
        <v>131</v>
      </c>
      <c r="V9" s="167" t="s">
        <v>132</v>
      </c>
      <c r="W9" s="167"/>
      <c r="X9" s="172"/>
      <c r="Y9" s="172"/>
      <c r="Z9" s="172" t="s">
        <v>133</v>
      </c>
      <c r="AA9" s="172"/>
    </row>
    <row r="10" spans="1:40" s="178" customFormat="1" ht="26.25" customHeight="1">
      <c r="A10" s="355"/>
      <c r="B10" s="356"/>
      <c r="C10" s="357"/>
      <c r="D10" s="358"/>
      <c r="E10" s="173" t="s">
        <v>47</v>
      </c>
      <c r="F10" s="168" t="s">
        <v>160</v>
      </c>
      <c r="G10" s="173" t="s">
        <v>245</v>
      </c>
      <c r="H10" s="173" t="s">
        <v>61</v>
      </c>
      <c r="I10" s="173" t="s">
        <v>38</v>
      </c>
      <c r="J10" s="173" t="s">
        <v>161</v>
      </c>
      <c r="K10" s="173" t="s">
        <v>264</v>
      </c>
      <c r="L10" s="170">
        <v>2</v>
      </c>
      <c r="M10" s="170">
        <v>2</v>
      </c>
      <c r="N10" s="167" t="s">
        <v>162</v>
      </c>
      <c r="O10" s="167" t="str">
        <f t="shared" ref="O10:O22" si="2">IF(AND(N10&gt;=2,N10&lt;=4),"BAJO",IF(AND(N10&gt;=6,N10&lt;=8),"MEDIO",IF(AND(N10&gt;=10,N10&lt;=20),"ALTO",IF(AND(N10&gt;=24,N10&lt;=40),"MUY ALTO",""))))</f>
        <v/>
      </c>
      <c r="P10" s="170">
        <v>25</v>
      </c>
      <c r="Q10" s="167" t="e">
        <f t="shared" si="1"/>
        <v>#VALUE!</v>
      </c>
      <c r="R10" s="167" t="e">
        <f t="shared" ref="R10:R22" si="3">IF(AND(Q10&gt;=10,Q10&lt;=20),"IV",IF(AND(Q10&gt;=40,Q10&lt;=120),"III",IF(AND(Q10&gt;=150,Q10&lt;=500),"II",IF(AND(Q10&gt;=600,Q10&lt;=4000),"I",""))))</f>
        <v>#VALUE!</v>
      </c>
      <c r="S10" s="171" t="e">
        <f t="shared" ref="S10:S22" si="4">IF(AND(R10&gt;="IV",R10&lt;="IV"),"ACEPTABLE",IF(AND(R10&gt;="III",R10&lt;="III"),"ACEPTABLE",IF(AND(R10&gt;="II",R10&lt;="II"),"ACEPTABLE CON CONTROL ESPECIFICO",IF(AND(R10&gt;="I",R10&lt;="I"),"NO ACEPTABLE",""))))</f>
        <v>#VALUE!</v>
      </c>
      <c r="T10" s="167">
        <v>1</v>
      </c>
      <c r="U10" s="173" t="s">
        <v>62</v>
      </c>
      <c r="V10" s="167"/>
      <c r="W10" s="167"/>
      <c r="X10" s="172"/>
      <c r="Y10" s="172"/>
      <c r="Z10" s="167" t="s">
        <v>163</v>
      </c>
      <c r="AA10" s="167"/>
      <c r="AB10" s="177"/>
      <c r="AC10" s="177"/>
      <c r="AD10" s="177"/>
      <c r="AE10" s="177"/>
      <c r="AF10" s="177"/>
      <c r="AG10" s="177"/>
      <c r="AH10" s="177"/>
      <c r="AI10" s="177"/>
      <c r="AJ10" s="177"/>
      <c r="AK10" s="177"/>
      <c r="AL10" s="177"/>
      <c r="AM10" s="177"/>
      <c r="AN10" s="177"/>
    </row>
    <row r="11" spans="1:40" ht="26.25" customHeight="1">
      <c r="A11" s="355"/>
      <c r="B11" s="356"/>
      <c r="C11" s="357"/>
      <c r="D11" s="358"/>
      <c r="E11" s="167" t="s">
        <v>34</v>
      </c>
      <c r="F11" s="168" t="s">
        <v>164</v>
      </c>
      <c r="G11" s="170" t="s">
        <v>265</v>
      </c>
      <c r="H11" s="170" t="s">
        <v>165</v>
      </c>
      <c r="I11" s="173" t="s">
        <v>38</v>
      </c>
      <c r="J11" s="173" t="s">
        <v>166</v>
      </c>
      <c r="K11" s="173" t="s">
        <v>167</v>
      </c>
      <c r="L11" s="170">
        <v>2</v>
      </c>
      <c r="M11" s="170">
        <v>3</v>
      </c>
      <c r="N11" s="167">
        <f t="shared" si="0"/>
        <v>6</v>
      </c>
      <c r="O11" s="167" t="str">
        <f t="shared" si="2"/>
        <v>MEDIO</v>
      </c>
      <c r="P11" s="169">
        <v>25</v>
      </c>
      <c r="Q11" s="167">
        <f t="shared" si="1"/>
        <v>150</v>
      </c>
      <c r="R11" s="167" t="str">
        <f t="shared" si="3"/>
        <v>II</v>
      </c>
      <c r="S11" s="171" t="str">
        <f t="shared" si="4"/>
        <v>ACEPTABLE CON CONTROL ESPECIFICO</v>
      </c>
      <c r="T11" s="167">
        <v>1</v>
      </c>
      <c r="U11" s="179" t="s">
        <v>266</v>
      </c>
      <c r="V11" s="167"/>
      <c r="W11" s="167"/>
      <c r="X11" s="172"/>
      <c r="Y11" s="172"/>
      <c r="Z11" s="179" t="s">
        <v>267</v>
      </c>
      <c r="AA11" s="180" t="s">
        <v>168</v>
      </c>
    </row>
    <row r="12" spans="1:40" ht="26.25" customHeight="1">
      <c r="A12" s="355"/>
      <c r="B12" s="356"/>
      <c r="C12" s="357"/>
      <c r="D12" s="358"/>
      <c r="E12" s="173" t="s">
        <v>47</v>
      </c>
      <c r="F12" s="168" t="s">
        <v>57</v>
      </c>
      <c r="G12" s="167" t="s">
        <v>68</v>
      </c>
      <c r="H12" s="173" t="s">
        <v>240</v>
      </c>
      <c r="I12" s="173" t="s">
        <v>38</v>
      </c>
      <c r="J12" s="173"/>
      <c r="K12" s="173" t="s">
        <v>39</v>
      </c>
      <c r="L12" s="170">
        <v>6</v>
      </c>
      <c r="M12" s="170">
        <v>3</v>
      </c>
      <c r="N12" s="167">
        <f t="shared" si="0"/>
        <v>18</v>
      </c>
      <c r="O12" s="167" t="str">
        <f t="shared" si="2"/>
        <v>ALTO</v>
      </c>
      <c r="P12" s="170">
        <v>25</v>
      </c>
      <c r="Q12" s="167">
        <f t="shared" si="1"/>
        <v>450</v>
      </c>
      <c r="R12" s="167" t="str">
        <f t="shared" si="3"/>
        <v>II</v>
      </c>
      <c r="S12" s="171" t="str">
        <f t="shared" si="4"/>
        <v>ACEPTABLE CON CONTROL ESPECIFICO</v>
      </c>
      <c r="T12" s="167">
        <v>1</v>
      </c>
      <c r="U12" s="173" t="s">
        <v>69</v>
      </c>
      <c r="V12" s="167"/>
      <c r="W12" s="167"/>
      <c r="X12" s="175"/>
      <c r="Y12" s="172"/>
      <c r="Z12" s="167" t="s">
        <v>241</v>
      </c>
      <c r="AA12" s="167" t="s">
        <v>42</v>
      </c>
    </row>
    <row r="13" spans="1:40" s="178" customFormat="1" ht="26.25" customHeight="1">
      <c r="A13" s="355"/>
      <c r="B13" s="356"/>
      <c r="C13" s="357"/>
      <c r="D13" s="358"/>
      <c r="E13" s="174" t="s">
        <v>34</v>
      </c>
      <c r="F13" s="168" t="s">
        <v>52</v>
      </c>
      <c r="G13" s="167" t="s">
        <v>268</v>
      </c>
      <c r="H13" s="167" t="s">
        <v>269</v>
      </c>
      <c r="I13" s="169" t="s">
        <v>65</v>
      </c>
      <c r="J13" s="169" t="s">
        <v>65</v>
      </c>
      <c r="K13" s="169" t="s">
        <v>169</v>
      </c>
      <c r="L13" s="169">
        <v>2</v>
      </c>
      <c r="M13" s="174">
        <v>4</v>
      </c>
      <c r="N13" s="167">
        <f t="shared" si="0"/>
        <v>8</v>
      </c>
      <c r="O13" s="167" t="str">
        <f t="shared" si="2"/>
        <v>MEDIO</v>
      </c>
      <c r="P13" s="169">
        <v>10</v>
      </c>
      <c r="Q13" s="167">
        <f t="shared" si="1"/>
        <v>80</v>
      </c>
      <c r="R13" s="167" t="str">
        <f t="shared" si="3"/>
        <v>III</v>
      </c>
      <c r="S13" s="171" t="str">
        <f t="shared" si="4"/>
        <v>ACEPTABLE</v>
      </c>
      <c r="T13" s="167">
        <v>1</v>
      </c>
      <c r="U13" s="167" t="s">
        <v>54</v>
      </c>
      <c r="V13" s="167"/>
      <c r="W13" s="167"/>
      <c r="X13" s="172"/>
      <c r="Y13" s="172"/>
      <c r="Z13" s="167" t="s">
        <v>270</v>
      </c>
      <c r="AA13" s="167" t="s">
        <v>42</v>
      </c>
    </row>
    <row r="14" spans="1:40" ht="26.25" customHeight="1">
      <c r="A14" s="355"/>
      <c r="B14" s="356"/>
      <c r="C14" s="357"/>
      <c r="D14" s="358"/>
      <c r="E14" s="174" t="s">
        <v>34</v>
      </c>
      <c r="F14" s="168" t="s">
        <v>52</v>
      </c>
      <c r="G14" s="167" t="s">
        <v>55</v>
      </c>
      <c r="H14" s="173" t="s">
        <v>77</v>
      </c>
      <c r="I14" s="173" t="s">
        <v>38</v>
      </c>
      <c r="J14" s="173" t="s">
        <v>38</v>
      </c>
      <c r="K14" s="173" t="s">
        <v>39</v>
      </c>
      <c r="L14" s="170">
        <v>2</v>
      </c>
      <c r="M14" s="170">
        <v>2</v>
      </c>
      <c r="N14" s="167">
        <f t="shared" si="0"/>
        <v>4</v>
      </c>
      <c r="O14" s="167" t="str">
        <f t="shared" si="2"/>
        <v>BAJO</v>
      </c>
      <c r="P14" s="170">
        <v>10</v>
      </c>
      <c r="Q14" s="167">
        <f t="shared" si="1"/>
        <v>40</v>
      </c>
      <c r="R14" s="167" t="str">
        <f t="shared" si="3"/>
        <v>III</v>
      </c>
      <c r="S14" s="171" t="str">
        <f t="shared" si="4"/>
        <v>ACEPTABLE</v>
      </c>
      <c r="T14" s="167">
        <v>1</v>
      </c>
      <c r="U14" s="167" t="s">
        <v>54</v>
      </c>
      <c r="V14" s="167" t="s">
        <v>142</v>
      </c>
      <c r="W14" s="167"/>
      <c r="X14" s="172"/>
      <c r="Y14" s="172"/>
      <c r="Z14" s="172" t="s">
        <v>247</v>
      </c>
      <c r="AA14" s="167" t="s">
        <v>42</v>
      </c>
    </row>
    <row r="15" spans="1:40" ht="26.25" customHeight="1">
      <c r="A15" s="355"/>
      <c r="B15" s="356"/>
      <c r="C15" s="357"/>
      <c r="D15" s="358"/>
      <c r="E15" s="174" t="s">
        <v>34</v>
      </c>
      <c r="F15" s="168" t="s">
        <v>52</v>
      </c>
      <c r="G15" s="167" t="s">
        <v>170</v>
      </c>
      <c r="H15" s="173" t="s">
        <v>171</v>
      </c>
      <c r="I15" s="173" t="s">
        <v>38</v>
      </c>
      <c r="J15" s="173" t="s">
        <v>172</v>
      </c>
      <c r="K15" s="173" t="s">
        <v>173</v>
      </c>
      <c r="L15" s="170">
        <v>2</v>
      </c>
      <c r="M15" s="170">
        <v>2</v>
      </c>
      <c r="N15" s="167">
        <f t="shared" si="0"/>
        <v>4</v>
      </c>
      <c r="O15" s="167" t="str">
        <f t="shared" si="2"/>
        <v>BAJO</v>
      </c>
      <c r="P15" s="170">
        <v>10</v>
      </c>
      <c r="Q15" s="167">
        <f t="shared" si="1"/>
        <v>40</v>
      </c>
      <c r="R15" s="167" t="str">
        <f t="shared" si="3"/>
        <v>III</v>
      </c>
      <c r="S15" s="171" t="str">
        <f t="shared" si="4"/>
        <v>ACEPTABLE</v>
      </c>
      <c r="T15" s="167">
        <v>1</v>
      </c>
      <c r="U15" s="167" t="s">
        <v>271</v>
      </c>
      <c r="V15" s="167" t="s">
        <v>174</v>
      </c>
      <c r="W15" s="167"/>
      <c r="X15" s="172"/>
      <c r="Y15" s="172"/>
      <c r="Z15" s="172" t="s">
        <v>272</v>
      </c>
      <c r="AA15" s="167" t="s">
        <v>42</v>
      </c>
    </row>
    <row r="16" spans="1:40" ht="26.25" customHeight="1">
      <c r="A16" s="355"/>
      <c r="B16" s="356"/>
      <c r="C16" s="357"/>
      <c r="D16" s="358"/>
      <c r="E16" s="174" t="s">
        <v>47</v>
      </c>
      <c r="F16" s="168" t="s">
        <v>73</v>
      </c>
      <c r="G16" s="167" t="s">
        <v>175</v>
      </c>
      <c r="H16" s="173" t="s">
        <v>273</v>
      </c>
      <c r="I16" s="173" t="s">
        <v>176</v>
      </c>
      <c r="J16" s="173" t="s">
        <v>274</v>
      </c>
      <c r="K16" s="173" t="s">
        <v>177</v>
      </c>
      <c r="L16" s="170">
        <v>2</v>
      </c>
      <c r="M16" s="170">
        <v>2</v>
      </c>
      <c r="N16" s="167">
        <f t="shared" si="0"/>
        <v>4</v>
      </c>
      <c r="O16" s="167" t="str">
        <f t="shared" si="2"/>
        <v>BAJO</v>
      </c>
      <c r="P16" s="170">
        <v>10</v>
      </c>
      <c r="Q16" s="167">
        <f t="shared" si="1"/>
        <v>40</v>
      </c>
      <c r="R16" s="167" t="str">
        <f t="shared" si="3"/>
        <v>III</v>
      </c>
      <c r="S16" s="171" t="str">
        <f t="shared" si="4"/>
        <v>ACEPTABLE</v>
      </c>
      <c r="T16" s="167">
        <v>1</v>
      </c>
      <c r="U16" s="167" t="s">
        <v>178</v>
      </c>
      <c r="V16" s="167" t="s">
        <v>138</v>
      </c>
      <c r="W16" s="167"/>
      <c r="X16" s="172"/>
      <c r="Y16" s="172"/>
      <c r="Z16" s="167" t="s">
        <v>179</v>
      </c>
      <c r="AA16" s="167" t="s">
        <v>275</v>
      </c>
    </row>
    <row r="17" spans="1:27" ht="26.25" customHeight="1">
      <c r="A17" s="355"/>
      <c r="B17" s="356"/>
      <c r="C17" s="357"/>
      <c r="D17" s="358"/>
      <c r="E17" s="181" t="s">
        <v>34</v>
      </c>
      <c r="F17" s="168" t="s">
        <v>134</v>
      </c>
      <c r="G17" s="182" t="s">
        <v>232</v>
      </c>
      <c r="H17" s="182" t="s">
        <v>233</v>
      </c>
      <c r="I17" s="182" t="s">
        <v>135</v>
      </c>
      <c r="J17" s="182" t="s">
        <v>136</v>
      </c>
      <c r="K17" s="182" t="s">
        <v>216</v>
      </c>
      <c r="L17" s="182">
        <v>2</v>
      </c>
      <c r="M17" s="182">
        <v>4</v>
      </c>
      <c r="N17" s="183">
        <f>+L17*M17</f>
        <v>8</v>
      </c>
      <c r="O17" s="183" t="str">
        <f t="shared" si="2"/>
        <v>MEDIO</v>
      </c>
      <c r="P17" s="183">
        <v>25</v>
      </c>
      <c r="Q17" s="183">
        <f>+N17*P17</f>
        <v>200</v>
      </c>
      <c r="R17" s="183" t="str">
        <f t="shared" si="3"/>
        <v>II</v>
      </c>
      <c r="S17" s="184" t="str">
        <f t="shared" si="4"/>
        <v>ACEPTABLE CON CONTROL ESPECIFICO</v>
      </c>
      <c r="T17" s="167">
        <v>1</v>
      </c>
      <c r="U17" s="183" t="s">
        <v>137</v>
      </c>
      <c r="V17" s="183" t="s">
        <v>138</v>
      </c>
      <c r="X17" s="185" t="s">
        <v>217</v>
      </c>
      <c r="Y17" s="183"/>
      <c r="Z17" s="186" t="s">
        <v>296</v>
      </c>
      <c r="AA17" s="187" t="s">
        <v>218</v>
      </c>
    </row>
    <row r="18" spans="1:27" s="195" customFormat="1" ht="22.5">
      <c r="A18" s="355"/>
      <c r="B18" s="356"/>
      <c r="C18" s="357"/>
      <c r="D18" s="358"/>
      <c r="E18" s="190" t="s">
        <v>34</v>
      </c>
      <c r="F18" s="206" t="s">
        <v>139</v>
      </c>
      <c r="G18" s="190" t="s">
        <v>302</v>
      </c>
      <c r="H18" s="190" t="s">
        <v>140</v>
      </c>
      <c r="I18" s="190" t="s">
        <v>304</v>
      </c>
      <c r="J18" s="190" t="s">
        <v>38</v>
      </c>
      <c r="K18" s="190" t="s">
        <v>305</v>
      </c>
      <c r="L18" s="190">
        <v>2</v>
      </c>
      <c r="M18" s="190">
        <v>2</v>
      </c>
      <c r="N18" s="191">
        <v>6</v>
      </c>
      <c r="O18" s="191" t="str">
        <f t="shared" si="2"/>
        <v>MEDIO</v>
      </c>
      <c r="P18" s="191">
        <v>10</v>
      </c>
      <c r="Q18" s="191">
        <f t="shared" ref="Q18" si="5">+N18*P18</f>
        <v>60</v>
      </c>
      <c r="R18" s="191" t="str">
        <f t="shared" si="3"/>
        <v>III</v>
      </c>
      <c r="S18" s="192" t="str">
        <f t="shared" si="4"/>
        <v>ACEPTABLE</v>
      </c>
      <c r="T18" s="191">
        <v>1</v>
      </c>
      <c r="U18" s="191" t="s">
        <v>141</v>
      </c>
      <c r="V18" s="193" t="s">
        <v>91</v>
      </c>
      <c r="W18" s="191"/>
      <c r="X18" s="194"/>
      <c r="Y18" s="194"/>
      <c r="Z18" s="194"/>
      <c r="AA18" s="194"/>
    </row>
    <row r="19" spans="1:27" ht="26.25" customHeight="1">
      <c r="A19" s="355"/>
      <c r="B19" s="356"/>
      <c r="C19" s="357"/>
      <c r="D19" s="358"/>
      <c r="E19" s="174" t="s">
        <v>34</v>
      </c>
      <c r="F19" s="168" t="s">
        <v>36</v>
      </c>
      <c r="G19" s="167" t="s">
        <v>83</v>
      </c>
      <c r="H19" s="167" t="s">
        <v>37</v>
      </c>
      <c r="I19" s="169" t="s">
        <v>65</v>
      </c>
      <c r="J19" s="169" t="s">
        <v>180</v>
      </c>
      <c r="K19" s="167"/>
      <c r="L19" s="169">
        <v>2</v>
      </c>
      <c r="M19" s="174">
        <v>4</v>
      </c>
      <c r="N19" s="167">
        <f t="shared" si="0"/>
        <v>8</v>
      </c>
      <c r="O19" s="167" t="str">
        <f t="shared" si="2"/>
        <v>MEDIO</v>
      </c>
      <c r="P19" s="169">
        <v>10</v>
      </c>
      <c r="Q19" s="167">
        <f t="shared" si="1"/>
        <v>80</v>
      </c>
      <c r="R19" s="167" t="str">
        <f t="shared" si="3"/>
        <v>III</v>
      </c>
      <c r="S19" s="171" t="str">
        <f t="shared" si="4"/>
        <v>ACEPTABLE</v>
      </c>
      <c r="T19" s="167">
        <v>1</v>
      </c>
      <c r="U19" s="167" t="s">
        <v>181</v>
      </c>
      <c r="V19" s="167"/>
      <c r="W19" s="167"/>
      <c r="X19" s="172"/>
      <c r="Y19" s="172"/>
      <c r="Z19" s="167" t="s">
        <v>182</v>
      </c>
      <c r="AA19" s="167"/>
    </row>
    <row r="20" spans="1:27" ht="26.25" customHeight="1">
      <c r="A20" s="355"/>
      <c r="B20" s="356"/>
      <c r="C20" s="357"/>
      <c r="D20" s="358"/>
      <c r="E20" s="173" t="s">
        <v>34</v>
      </c>
      <c r="F20" s="168" t="s">
        <v>57</v>
      </c>
      <c r="G20" s="173" t="s">
        <v>148</v>
      </c>
      <c r="H20" s="173" t="s">
        <v>149</v>
      </c>
      <c r="I20" s="173" t="s">
        <v>38</v>
      </c>
      <c r="J20" s="173" t="s">
        <v>150</v>
      </c>
      <c r="K20" s="173"/>
      <c r="L20" s="174">
        <v>2</v>
      </c>
      <c r="M20" s="174">
        <v>2</v>
      </c>
      <c r="N20" s="167">
        <f t="shared" si="0"/>
        <v>4</v>
      </c>
      <c r="O20" s="167" t="str">
        <f t="shared" si="2"/>
        <v>BAJO</v>
      </c>
      <c r="P20" s="169">
        <v>10</v>
      </c>
      <c r="Q20" s="167">
        <f t="shared" si="1"/>
        <v>40</v>
      </c>
      <c r="R20" s="167" t="str">
        <f t="shared" si="3"/>
        <v>III</v>
      </c>
      <c r="S20" s="171" t="str">
        <f t="shared" si="4"/>
        <v>ACEPTABLE</v>
      </c>
      <c r="T20" s="167">
        <v>1</v>
      </c>
      <c r="U20" s="167" t="s">
        <v>93</v>
      </c>
      <c r="V20" s="167" t="s">
        <v>147</v>
      </c>
      <c r="W20" s="175"/>
      <c r="X20" s="175"/>
      <c r="Y20" s="175"/>
      <c r="Z20" s="188" t="s">
        <v>183</v>
      </c>
      <c r="AA20" s="175"/>
    </row>
    <row r="21" spans="1:27" ht="26.25" customHeight="1">
      <c r="A21" s="355"/>
      <c r="B21" s="356"/>
      <c r="C21" s="357"/>
      <c r="D21" s="358"/>
      <c r="E21" s="174" t="s">
        <v>34</v>
      </c>
      <c r="F21" s="168" t="s">
        <v>44</v>
      </c>
      <c r="G21" s="167" t="s">
        <v>184</v>
      </c>
      <c r="H21" s="167" t="s">
        <v>185</v>
      </c>
      <c r="I21" s="169" t="s">
        <v>65</v>
      </c>
      <c r="J21" s="169" t="s">
        <v>65</v>
      </c>
      <c r="K21" s="167"/>
      <c r="L21" s="169">
        <v>2</v>
      </c>
      <c r="M21" s="174">
        <v>4</v>
      </c>
      <c r="N21" s="167">
        <f t="shared" si="0"/>
        <v>8</v>
      </c>
      <c r="O21" s="167" t="str">
        <f t="shared" si="2"/>
        <v>MEDIO</v>
      </c>
      <c r="P21" s="169">
        <v>10</v>
      </c>
      <c r="Q21" s="167">
        <f t="shared" si="1"/>
        <v>80</v>
      </c>
      <c r="R21" s="167" t="str">
        <f t="shared" si="3"/>
        <v>III</v>
      </c>
      <c r="S21" s="171" t="str">
        <f t="shared" si="4"/>
        <v>ACEPTABLE</v>
      </c>
      <c r="T21" s="167">
        <v>1</v>
      </c>
      <c r="U21" s="167" t="s">
        <v>276</v>
      </c>
      <c r="V21" s="167" t="s">
        <v>186</v>
      </c>
      <c r="W21" s="175"/>
      <c r="X21" s="175"/>
      <c r="Y21" s="175"/>
      <c r="Z21" s="359" t="s">
        <v>187</v>
      </c>
      <c r="AA21" s="167" t="s">
        <v>42</v>
      </c>
    </row>
    <row r="22" spans="1:27" ht="26.25" customHeight="1">
      <c r="A22" s="355"/>
      <c r="B22" s="356"/>
      <c r="C22" s="357"/>
      <c r="D22" s="358"/>
      <c r="E22" s="174" t="s">
        <v>34</v>
      </c>
      <c r="F22" s="168" t="s">
        <v>44</v>
      </c>
      <c r="G22" s="167" t="s">
        <v>188</v>
      </c>
      <c r="H22" s="167" t="s">
        <v>189</v>
      </c>
      <c r="I22" s="169" t="s">
        <v>65</v>
      </c>
      <c r="J22" s="169" t="s">
        <v>65</v>
      </c>
      <c r="K22" s="167"/>
      <c r="L22" s="169">
        <v>2</v>
      </c>
      <c r="M22" s="174">
        <v>4</v>
      </c>
      <c r="N22" s="167">
        <f t="shared" si="0"/>
        <v>8</v>
      </c>
      <c r="O22" s="167" t="str">
        <f t="shared" si="2"/>
        <v>MEDIO</v>
      </c>
      <c r="P22" s="169">
        <v>10</v>
      </c>
      <c r="Q22" s="167">
        <f t="shared" si="1"/>
        <v>80</v>
      </c>
      <c r="R22" s="167" t="str">
        <f t="shared" si="3"/>
        <v>III</v>
      </c>
      <c r="S22" s="171" t="str">
        <f t="shared" si="4"/>
        <v>ACEPTABLE</v>
      </c>
      <c r="T22" s="167">
        <v>1</v>
      </c>
      <c r="U22" s="167" t="s">
        <v>190</v>
      </c>
      <c r="V22" s="167" t="s">
        <v>186</v>
      </c>
      <c r="W22" s="175"/>
      <c r="X22" s="175"/>
      <c r="Y22" s="175"/>
      <c r="Z22" s="360"/>
      <c r="AA22" s="167" t="s">
        <v>42</v>
      </c>
    </row>
  </sheetData>
  <mergeCells count="23">
    <mergeCell ref="I5:K5"/>
    <mergeCell ref="L5:R5"/>
    <mergeCell ref="T5:V5"/>
    <mergeCell ref="W5:AA5"/>
    <mergeCell ref="A7:A22"/>
    <mergeCell ref="B7:B22"/>
    <mergeCell ref="C7:C22"/>
    <mergeCell ref="D7:D22"/>
    <mergeCell ref="Z21:Z22"/>
    <mergeCell ref="A5:A6"/>
    <mergeCell ref="B5:B6"/>
    <mergeCell ref="C5:C6"/>
    <mergeCell ref="D5:D6"/>
    <mergeCell ref="E5:E6"/>
    <mergeCell ref="H5:H6"/>
    <mergeCell ref="A1:F4"/>
    <mergeCell ref="G1:AA1"/>
    <mergeCell ref="G2:AA2"/>
    <mergeCell ref="G3:AA3"/>
    <mergeCell ref="G4:O4"/>
    <mergeCell ref="P4:T4"/>
    <mergeCell ref="U4:Y4"/>
    <mergeCell ref="Z4:AA4"/>
  </mergeCells>
  <conditionalFormatting sqref="O7:O17">
    <cfRule type="containsText" dxfId="29" priority="7" stopIfTrue="1" operator="containsText" text="ALTO">
      <formula>NOT(ISERROR(SEARCH("ALTO",O7)))</formula>
    </cfRule>
    <cfRule type="containsText" dxfId="28" priority="8" stopIfTrue="1" operator="containsText" text="MEDIO">
      <formula>NOT(ISERROR(SEARCH("MEDIO",O7)))</formula>
    </cfRule>
    <cfRule type="containsText" dxfId="27" priority="9" stopIfTrue="1" operator="containsText" text="BAJO">
      <formula>NOT(ISERROR(SEARCH("BAJO",O7)))</formula>
    </cfRule>
  </conditionalFormatting>
  <conditionalFormatting sqref="O18">
    <cfRule type="containsText" dxfId="26" priority="1" stopIfTrue="1" operator="containsText" text="ALTO">
      <formula>NOT(ISERROR(SEARCH("ALTO",#REF!)))</formula>
    </cfRule>
    <cfRule type="containsText" dxfId="25" priority="2" stopIfTrue="1" operator="containsText" text="MEDIO">
      <formula>NOT(ISERROR(SEARCH("MEDIO",#REF!)))</formula>
    </cfRule>
    <cfRule type="containsText" dxfId="24" priority="3" stopIfTrue="1" operator="containsText" text="BAJO">
      <formula>NOT(ISERROR(SEARCH("BAJO",#REF!)))</formula>
    </cfRule>
  </conditionalFormatting>
  <conditionalFormatting sqref="O19:O22">
    <cfRule type="containsText" dxfId="23" priority="13" stopIfTrue="1" operator="containsText" text="ALTO">
      <formula>NOT(ISERROR(SEARCH("ALTO",O19)))</formula>
    </cfRule>
    <cfRule type="containsText" dxfId="22" priority="14" stopIfTrue="1" operator="containsText" text="MEDIO">
      <formula>NOT(ISERROR(SEARCH("MEDIO",O19)))</formula>
    </cfRule>
    <cfRule type="containsText" dxfId="21" priority="15" stopIfTrue="1" operator="containsText" text="BAJO">
      <formula>NOT(ISERROR(SEARCH("BAJO",O19)))</formula>
    </cfRule>
  </conditionalFormatting>
  <conditionalFormatting sqref="S7:S17">
    <cfRule type="containsText" dxfId="20" priority="11" stopIfTrue="1" operator="containsText" text="CONTROL">
      <formula>NOT(ISERROR(SEARCH("CONTROL",S7)))</formula>
    </cfRule>
    <cfRule type="containsText" dxfId="19" priority="10" stopIfTrue="1" operator="containsText" text="NO ACEPTABLE">
      <formula>NOT(ISERROR(SEARCH("NO ACEPTABLE",S7)))</formula>
    </cfRule>
    <cfRule type="notContainsText" dxfId="18" priority="12" stopIfTrue="1" operator="notContains" text="CONTROL">
      <formula>ISERROR(SEARCH("CONTROL",S7))</formula>
    </cfRule>
  </conditionalFormatting>
  <conditionalFormatting sqref="S18">
    <cfRule type="containsText" dxfId="17" priority="4" stopIfTrue="1" operator="containsText" text="NO ACEPTABLE">
      <formula>NOT(ISERROR(SEARCH("NO ACEPTABLE",#REF!)))</formula>
    </cfRule>
    <cfRule type="containsText" dxfId="16" priority="5" stopIfTrue="1" operator="containsText" text="CONTROL">
      <formula>NOT(ISERROR(SEARCH("CONTROL",#REF!)))</formula>
    </cfRule>
    <cfRule type="notContainsText" dxfId="15" priority="6" stopIfTrue="1" operator="notContains" text="CONTROL">
      <formula>ISERROR(SEARCH("CONTROL",#REF!))</formula>
    </cfRule>
  </conditionalFormatting>
  <conditionalFormatting sqref="S19:S22">
    <cfRule type="containsText" dxfId="14" priority="16" stopIfTrue="1" operator="containsText" text="NO ACEPTABLE">
      <formula>NOT(ISERROR(SEARCH("NO ACEPTABLE",S19)))</formula>
    </cfRule>
    <cfRule type="containsText" dxfId="13" priority="17" stopIfTrue="1" operator="containsText" text="CONTROL">
      <formula>NOT(ISERROR(SEARCH("CONTROL",S19)))</formula>
    </cfRule>
    <cfRule type="notContainsText" dxfId="12" priority="18" stopIfTrue="1" operator="notContains" text="CONTROL">
      <formula>ISERROR(SEARCH("CONTROL",S19))</formula>
    </cfRule>
  </conditionalFormatting>
  <dataValidations count="3">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WVS983048:WVS983053 TC14:TC17 ACY14:ACY17 AMU14:AMU17 AWQ14:AWQ17 BGM14:BGM17 BQI14:BQI17 CAE14:CAE17 CKA14:CKA17 CTW14:CTW17 DDS14:DDS17 DNO14:DNO17 DXK14:DXK17 EHG14:EHG17 ERC14:ERC17 FAY14:FAY17 FKU14:FKU17 FUQ14:FUQ17 GEM14:GEM17 GOI14:GOI17 GYE14:GYE17 HIA14:HIA17 HRW14:HRW17 IBS14:IBS17 ILO14:ILO17 IVK14:IVK17 JFG14:JFG17 JPC14:JPC17 JYY14:JYY17 KIU14:KIU17 KSQ14:KSQ17 LCM14:LCM17 LMI14:LMI17 LWE14:LWE17 MGA14:MGA17 MPW14:MPW17 MZS14:MZS17 NJO14:NJO17 NTK14:NTK17 ODG14:ODG17 ONC14:ONC17 OWY14:OWY17 PGU14:PGU17 PQQ14:PQQ17 QAM14:QAM17 QKI14:QKI17 QUE14:QUE17 REA14:REA17 RNW14:RNW17 RXS14:RXS17 SHO14:SHO17 SRK14:SRK17 TBG14:TBG17 TLC14:TLC17 TUY14:TUY17 UEU14:UEU17 UOQ14:UOQ17 UYM14:UYM17 VII14:VII17 VSE14:VSE17 WCA14:WCA17 WLW14:WLW17 WVS14:WVS17 L14:L17 L65551:L65554 JG65551:JG65554 TC65551:TC65554 ACY65551:ACY65554 AMU65551:AMU65554 AWQ65551:AWQ65554 BGM65551:BGM65554 BQI65551:BQI65554 CAE65551:CAE65554 CKA65551:CKA65554 CTW65551:CTW65554 DDS65551:DDS65554 DNO65551:DNO65554 DXK65551:DXK65554 EHG65551:EHG65554 ERC65551:ERC65554 FAY65551:FAY65554 FKU65551:FKU65554 FUQ65551:FUQ65554 GEM65551:GEM65554 GOI65551:GOI65554 GYE65551:GYE65554 HIA65551:HIA65554 HRW65551:HRW65554 IBS65551:IBS65554 ILO65551:ILO65554 IVK65551:IVK65554 JFG65551:JFG65554 JPC65551:JPC65554 JYY65551:JYY65554 KIU65551:KIU65554 KSQ65551:KSQ65554 LCM65551:LCM65554 LMI65551:LMI65554 LWE65551:LWE65554 MGA65551:MGA65554 MPW65551:MPW65554 MZS65551:MZS65554 NJO65551:NJO65554 NTK65551:NTK65554 ODG65551:ODG65554 ONC65551:ONC65554 OWY65551:OWY65554 PGU65551:PGU65554 PQQ65551:PQQ65554 QAM65551:QAM65554 QKI65551:QKI65554 QUE65551:QUE65554 REA65551:REA65554 RNW65551:RNW65554 RXS65551:RXS65554 SHO65551:SHO65554 SRK65551:SRK65554 TBG65551:TBG65554 TLC65551:TLC65554 TUY65551:TUY65554 UEU65551:UEU65554 UOQ65551:UOQ65554 UYM65551:UYM65554 VII65551:VII65554 VSE65551:VSE65554 WCA65551:WCA65554 WLW65551:WLW65554 WVS65551:WVS65554 L131087:L131090 JG131087:JG131090 TC131087:TC131090 ACY131087:ACY131090 AMU131087:AMU131090 AWQ131087:AWQ131090 BGM131087:BGM131090 BQI131087:BQI131090 CAE131087:CAE131090 CKA131087:CKA131090 CTW131087:CTW131090 DDS131087:DDS131090 DNO131087:DNO131090 DXK131087:DXK131090 EHG131087:EHG131090 ERC131087:ERC131090 FAY131087:FAY131090 FKU131087:FKU131090 FUQ131087:FUQ131090 GEM131087:GEM131090 GOI131087:GOI131090 GYE131087:GYE131090 HIA131087:HIA131090 HRW131087:HRW131090 IBS131087:IBS131090 ILO131087:ILO131090 IVK131087:IVK131090 JFG131087:JFG131090 JPC131087:JPC131090 JYY131087:JYY131090 KIU131087:KIU131090 KSQ131087:KSQ131090 LCM131087:LCM131090 LMI131087:LMI131090 LWE131087:LWE131090 MGA131087:MGA131090 MPW131087:MPW131090 MZS131087:MZS131090 NJO131087:NJO131090 NTK131087:NTK131090 ODG131087:ODG131090 ONC131087:ONC131090 OWY131087:OWY131090 PGU131087:PGU131090 PQQ131087:PQQ131090 QAM131087:QAM131090 QKI131087:QKI131090 QUE131087:QUE131090 REA131087:REA131090 RNW131087:RNW131090 RXS131087:RXS131090 SHO131087:SHO131090 SRK131087:SRK131090 TBG131087:TBG131090 TLC131087:TLC131090 TUY131087:TUY131090 UEU131087:UEU131090 UOQ131087:UOQ131090 UYM131087:UYM131090 VII131087:VII131090 VSE131087:VSE131090 WCA131087:WCA131090 WLW131087:WLW131090 WVS131087:WVS131090 L196623:L196626 JG196623:JG196626 TC196623:TC196626 ACY196623:ACY196626 AMU196623:AMU196626 AWQ196623:AWQ196626 BGM196623:BGM196626 BQI196623:BQI196626 CAE196623:CAE196626 CKA196623:CKA196626 CTW196623:CTW196626 DDS196623:DDS196626 DNO196623:DNO196626 DXK196623:DXK196626 EHG196623:EHG196626 ERC196623:ERC196626 FAY196623:FAY196626 FKU196623:FKU196626 FUQ196623:FUQ196626 GEM196623:GEM196626 GOI196623:GOI196626 GYE196623:GYE196626 HIA196623:HIA196626 HRW196623:HRW196626 IBS196623:IBS196626 ILO196623:ILO196626 IVK196623:IVK196626 JFG196623:JFG196626 JPC196623:JPC196626 JYY196623:JYY196626 KIU196623:KIU196626 KSQ196623:KSQ196626 LCM196623:LCM196626 LMI196623:LMI196626 LWE196623:LWE196626 MGA196623:MGA196626 MPW196623:MPW196626 MZS196623:MZS196626 NJO196623:NJO196626 NTK196623:NTK196626 ODG196623:ODG196626 ONC196623:ONC196626 OWY196623:OWY196626 PGU196623:PGU196626 PQQ196623:PQQ196626 QAM196623:QAM196626 QKI196623:QKI196626 QUE196623:QUE196626 REA196623:REA196626 RNW196623:RNW196626 RXS196623:RXS196626 SHO196623:SHO196626 SRK196623:SRK196626 TBG196623:TBG196626 TLC196623:TLC196626 TUY196623:TUY196626 UEU196623:UEU196626 UOQ196623:UOQ196626 UYM196623:UYM196626 VII196623:VII196626 VSE196623:VSE196626 WCA196623:WCA196626 WLW196623:WLW196626 WVS196623:WVS196626 L262159:L262162 JG262159:JG262162 TC262159:TC262162 ACY262159:ACY262162 AMU262159:AMU262162 AWQ262159:AWQ262162 BGM262159:BGM262162 BQI262159:BQI262162 CAE262159:CAE262162 CKA262159:CKA262162 CTW262159:CTW262162 DDS262159:DDS262162 DNO262159:DNO262162 DXK262159:DXK262162 EHG262159:EHG262162 ERC262159:ERC262162 FAY262159:FAY262162 FKU262159:FKU262162 FUQ262159:FUQ262162 GEM262159:GEM262162 GOI262159:GOI262162 GYE262159:GYE262162 HIA262159:HIA262162 HRW262159:HRW262162 IBS262159:IBS262162 ILO262159:ILO262162 IVK262159:IVK262162 JFG262159:JFG262162 JPC262159:JPC262162 JYY262159:JYY262162 KIU262159:KIU262162 KSQ262159:KSQ262162 LCM262159:LCM262162 LMI262159:LMI262162 LWE262159:LWE262162 MGA262159:MGA262162 MPW262159:MPW262162 MZS262159:MZS262162 NJO262159:NJO262162 NTK262159:NTK262162 ODG262159:ODG262162 ONC262159:ONC262162 OWY262159:OWY262162 PGU262159:PGU262162 PQQ262159:PQQ262162 QAM262159:QAM262162 QKI262159:QKI262162 QUE262159:QUE262162 REA262159:REA262162 RNW262159:RNW262162 RXS262159:RXS262162 SHO262159:SHO262162 SRK262159:SRK262162 TBG262159:TBG262162 TLC262159:TLC262162 TUY262159:TUY262162 UEU262159:UEU262162 UOQ262159:UOQ262162 UYM262159:UYM262162 VII262159:VII262162 VSE262159:VSE262162 WCA262159:WCA262162 WLW262159:WLW262162 WVS262159:WVS262162 L327695:L327698 JG327695:JG327698 TC327695:TC327698 ACY327695:ACY327698 AMU327695:AMU327698 AWQ327695:AWQ327698 BGM327695:BGM327698 BQI327695:BQI327698 CAE327695:CAE327698 CKA327695:CKA327698 CTW327695:CTW327698 DDS327695:DDS327698 DNO327695:DNO327698 DXK327695:DXK327698 EHG327695:EHG327698 ERC327695:ERC327698 FAY327695:FAY327698 FKU327695:FKU327698 FUQ327695:FUQ327698 GEM327695:GEM327698 GOI327695:GOI327698 GYE327695:GYE327698 HIA327695:HIA327698 HRW327695:HRW327698 IBS327695:IBS327698 ILO327695:ILO327698 IVK327695:IVK327698 JFG327695:JFG327698 JPC327695:JPC327698 JYY327695:JYY327698 KIU327695:KIU327698 KSQ327695:KSQ327698 LCM327695:LCM327698 LMI327695:LMI327698 LWE327695:LWE327698 MGA327695:MGA327698 MPW327695:MPW327698 MZS327695:MZS327698 NJO327695:NJO327698 NTK327695:NTK327698 ODG327695:ODG327698 ONC327695:ONC327698 OWY327695:OWY327698 PGU327695:PGU327698 PQQ327695:PQQ327698 QAM327695:QAM327698 QKI327695:QKI327698 QUE327695:QUE327698 REA327695:REA327698 RNW327695:RNW327698 RXS327695:RXS327698 SHO327695:SHO327698 SRK327695:SRK327698 TBG327695:TBG327698 TLC327695:TLC327698 TUY327695:TUY327698 UEU327695:UEU327698 UOQ327695:UOQ327698 UYM327695:UYM327698 VII327695:VII327698 VSE327695:VSE327698 WCA327695:WCA327698 WLW327695:WLW327698 WVS327695:WVS327698 L393231:L393234 JG393231:JG393234 TC393231:TC393234 ACY393231:ACY393234 AMU393231:AMU393234 AWQ393231:AWQ393234 BGM393231:BGM393234 BQI393231:BQI393234 CAE393231:CAE393234 CKA393231:CKA393234 CTW393231:CTW393234 DDS393231:DDS393234 DNO393231:DNO393234 DXK393231:DXK393234 EHG393231:EHG393234 ERC393231:ERC393234 FAY393231:FAY393234 FKU393231:FKU393234 FUQ393231:FUQ393234 GEM393231:GEM393234 GOI393231:GOI393234 GYE393231:GYE393234 HIA393231:HIA393234 HRW393231:HRW393234 IBS393231:IBS393234 ILO393231:ILO393234 IVK393231:IVK393234 JFG393231:JFG393234 JPC393231:JPC393234 JYY393231:JYY393234 KIU393231:KIU393234 KSQ393231:KSQ393234 LCM393231:LCM393234 LMI393231:LMI393234 LWE393231:LWE393234 MGA393231:MGA393234 MPW393231:MPW393234 MZS393231:MZS393234 NJO393231:NJO393234 NTK393231:NTK393234 ODG393231:ODG393234 ONC393231:ONC393234 OWY393231:OWY393234 PGU393231:PGU393234 PQQ393231:PQQ393234 QAM393231:QAM393234 QKI393231:QKI393234 QUE393231:QUE393234 REA393231:REA393234 RNW393231:RNW393234 RXS393231:RXS393234 SHO393231:SHO393234 SRK393231:SRK393234 TBG393231:TBG393234 TLC393231:TLC393234 TUY393231:TUY393234 UEU393231:UEU393234 UOQ393231:UOQ393234 UYM393231:UYM393234 VII393231:VII393234 VSE393231:VSE393234 WCA393231:WCA393234 WLW393231:WLW393234 WVS393231:WVS393234 L458767:L458770 JG458767:JG458770 TC458767:TC458770 ACY458767:ACY458770 AMU458767:AMU458770 AWQ458767:AWQ458770 BGM458767:BGM458770 BQI458767:BQI458770 CAE458767:CAE458770 CKA458767:CKA458770 CTW458767:CTW458770 DDS458767:DDS458770 DNO458767:DNO458770 DXK458767:DXK458770 EHG458767:EHG458770 ERC458767:ERC458770 FAY458767:FAY458770 FKU458767:FKU458770 FUQ458767:FUQ458770 GEM458767:GEM458770 GOI458767:GOI458770 GYE458767:GYE458770 HIA458767:HIA458770 HRW458767:HRW458770 IBS458767:IBS458770 ILO458767:ILO458770 IVK458767:IVK458770 JFG458767:JFG458770 JPC458767:JPC458770 JYY458767:JYY458770 KIU458767:KIU458770 KSQ458767:KSQ458770 LCM458767:LCM458770 LMI458767:LMI458770 LWE458767:LWE458770 MGA458767:MGA458770 MPW458767:MPW458770 MZS458767:MZS458770 NJO458767:NJO458770 NTK458767:NTK458770 ODG458767:ODG458770 ONC458767:ONC458770 OWY458767:OWY458770 PGU458767:PGU458770 PQQ458767:PQQ458770 QAM458767:QAM458770 QKI458767:QKI458770 QUE458767:QUE458770 REA458767:REA458770 RNW458767:RNW458770 RXS458767:RXS458770 SHO458767:SHO458770 SRK458767:SRK458770 TBG458767:TBG458770 TLC458767:TLC458770 TUY458767:TUY458770 UEU458767:UEU458770 UOQ458767:UOQ458770 UYM458767:UYM458770 VII458767:VII458770 VSE458767:VSE458770 WCA458767:WCA458770 WLW458767:WLW458770 WVS458767:WVS458770 L524303:L524306 JG524303:JG524306 TC524303:TC524306 ACY524303:ACY524306 AMU524303:AMU524306 AWQ524303:AWQ524306 BGM524303:BGM524306 BQI524303:BQI524306 CAE524303:CAE524306 CKA524303:CKA524306 CTW524303:CTW524306 DDS524303:DDS524306 DNO524303:DNO524306 DXK524303:DXK524306 EHG524303:EHG524306 ERC524303:ERC524306 FAY524303:FAY524306 FKU524303:FKU524306 FUQ524303:FUQ524306 GEM524303:GEM524306 GOI524303:GOI524306 GYE524303:GYE524306 HIA524303:HIA524306 HRW524303:HRW524306 IBS524303:IBS524306 ILO524303:ILO524306 IVK524303:IVK524306 JFG524303:JFG524306 JPC524303:JPC524306 JYY524303:JYY524306 KIU524303:KIU524306 KSQ524303:KSQ524306 LCM524303:LCM524306 LMI524303:LMI524306 LWE524303:LWE524306 MGA524303:MGA524306 MPW524303:MPW524306 MZS524303:MZS524306 NJO524303:NJO524306 NTK524303:NTK524306 ODG524303:ODG524306 ONC524303:ONC524306 OWY524303:OWY524306 PGU524303:PGU524306 PQQ524303:PQQ524306 QAM524303:QAM524306 QKI524303:QKI524306 QUE524303:QUE524306 REA524303:REA524306 RNW524303:RNW524306 RXS524303:RXS524306 SHO524303:SHO524306 SRK524303:SRK524306 TBG524303:TBG524306 TLC524303:TLC524306 TUY524303:TUY524306 UEU524303:UEU524306 UOQ524303:UOQ524306 UYM524303:UYM524306 VII524303:VII524306 VSE524303:VSE524306 WCA524303:WCA524306 WLW524303:WLW524306 WVS524303:WVS524306 L589839:L589842 JG589839:JG589842 TC589839:TC589842 ACY589839:ACY589842 AMU589839:AMU589842 AWQ589839:AWQ589842 BGM589839:BGM589842 BQI589839:BQI589842 CAE589839:CAE589842 CKA589839:CKA589842 CTW589839:CTW589842 DDS589839:DDS589842 DNO589839:DNO589842 DXK589839:DXK589842 EHG589839:EHG589842 ERC589839:ERC589842 FAY589839:FAY589842 FKU589839:FKU589842 FUQ589839:FUQ589842 GEM589839:GEM589842 GOI589839:GOI589842 GYE589839:GYE589842 HIA589839:HIA589842 HRW589839:HRW589842 IBS589839:IBS589842 ILO589839:ILO589842 IVK589839:IVK589842 JFG589839:JFG589842 JPC589839:JPC589842 JYY589839:JYY589842 KIU589839:KIU589842 KSQ589839:KSQ589842 LCM589839:LCM589842 LMI589839:LMI589842 LWE589839:LWE589842 MGA589839:MGA589842 MPW589839:MPW589842 MZS589839:MZS589842 NJO589839:NJO589842 NTK589839:NTK589842 ODG589839:ODG589842 ONC589839:ONC589842 OWY589839:OWY589842 PGU589839:PGU589842 PQQ589839:PQQ589842 QAM589839:QAM589842 QKI589839:QKI589842 QUE589839:QUE589842 REA589839:REA589842 RNW589839:RNW589842 RXS589839:RXS589842 SHO589839:SHO589842 SRK589839:SRK589842 TBG589839:TBG589842 TLC589839:TLC589842 TUY589839:TUY589842 UEU589839:UEU589842 UOQ589839:UOQ589842 UYM589839:UYM589842 VII589839:VII589842 VSE589839:VSE589842 WCA589839:WCA589842 WLW589839:WLW589842 WVS589839:WVS589842 L655375:L655378 JG655375:JG655378 TC655375:TC655378 ACY655375:ACY655378 AMU655375:AMU655378 AWQ655375:AWQ655378 BGM655375:BGM655378 BQI655375:BQI655378 CAE655375:CAE655378 CKA655375:CKA655378 CTW655375:CTW655378 DDS655375:DDS655378 DNO655375:DNO655378 DXK655375:DXK655378 EHG655375:EHG655378 ERC655375:ERC655378 FAY655375:FAY655378 FKU655375:FKU655378 FUQ655375:FUQ655378 GEM655375:GEM655378 GOI655375:GOI655378 GYE655375:GYE655378 HIA655375:HIA655378 HRW655375:HRW655378 IBS655375:IBS655378 ILO655375:ILO655378 IVK655375:IVK655378 JFG655375:JFG655378 JPC655375:JPC655378 JYY655375:JYY655378 KIU655375:KIU655378 KSQ655375:KSQ655378 LCM655375:LCM655378 LMI655375:LMI655378 LWE655375:LWE655378 MGA655375:MGA655378 MPW655375:MPW655378 MZS655375:MZS655378 NJO655375:NJO655378 NTK655375:NTK655378 ODG655375:ODG655378 ONC655375:ONC655378 OWY655375:OWY655378 PGU655375:PGU655378 PQQ655375:PQQ655378 QAM655375:QAM655378 QKI655375:QKI655378 QUE655375:QUE655378 REA655375:REA655378 RNW655375:RNW655378 RXS655375:RXS655378 SHO655375:SHO655378 SRK655375:SRK655378 TBG655375:TBG655378 TLC655375:TLC655378 TUY655375:TUY655378 UEU655375:UEU655378 UOQ655375:UOQ655378 UYM655375:UYM655378 VII655375:VII655378 VSE655375:VSE655378 WCA655375:WCA655378 WLW655375:WLW655378 WVS655375:WVS655378 L720911:L720914 JG720911:JG720914 TC720911:TC720914 ACY720911:ACY720914 AMU720911:AMU720914 AWQ720911:AWQ720914 BGM720911:BGM720914 BQI720911:BQI720914 CAE720911:CAE720914 CKA720911:CKA720914 CTW720911:CTW720914 DDS720911:DDS720914 DNO720911:DNO720914 DXK720911:DXK720914 EHG720911:EHG720914 ERC720911:ERC720914 FAY720911:FAY720914 FKU720911:FKU720914 FUQ720911:FUQ720914 GEM720911:GEM720914 GOI720911:GOI720914 GYE720911:GYE720914 HIA720911:HIA720914 HRW720911:HRW720914 IBS720911:IBS720914 ILO720911:ILO720914 IVK720911:IVK720914 JFG720911:JFG720914 JPC720911:JPC720914 JYY720911:JYY720914 KIU720911:KIU720914 KSQ720911:KSQ720914 LCM720911:LCM720914 LMI720911:LMI720914 LWE720911:LWE720914 MGA720911:MGA720914 MPW720911:MPW720914 MZS720911:MZS720914 NJO720911:NJO720914 NTK720911:NTK720914 ODG720911:ODG720914 ONC720911:ONC720914 OWY720911:OWY720914 PGU720911:PGU720914 PQQ720911:PQQ720914 QAM720911:QAM720914 QKI720911:QKI720914 QUE720911:QUE720914 REA720911:REA720914 RNW720911:RNW720914 RXS720911:RXS720914 SHO720911:SHO720914 SRK720911:SRK720914 TBG720911:TBG720914 TLC720911:TLC720914 TUY720911:TUY720914 UEU720911:UEU720914 UOQ720911:UOQ720914 UYM720911:UYM720914 VII720911:VII720914 VSE720911:VSE720914 WCA720911:WCA720914 WLW720911:WLW720914 WVS720911:WVS720914 L786447:L786450 JG786447:JG786450 TC786447:TC786450 ACY786447:ACY786450 AMU786447:AMU786450 AWQ786447:AWQ786450 BGM786447:BGM786450 BQI786447:BQI786450 CAE786447:CAE786450 CKA786447:CKA786450 CTW786447:CTW786450 DDS786447:DDS786450 DNO786447:DNO786450 DXK786447:DXK786450 EHG786447:EHG786450 ERC786447:ERC786450 FAY786447:FAY786450 FKU786447:FKU786450 FUQ786447:FUQ786450 GEM786447:GEM786450 GOI786447:GOI786450 GYE786447:GYE786450 HIA786447:HIA786450 HRW786447:HRW786450 IBS786447:IBS786450 ILO786447:ILO786450 IVK786447:IVK786450 JFG786447:JFG786450 JPC786447:JPC786450 JYY786447:JYY786450 KIU786447:KIU786450 KSQ786447:KSQ786450 LCM786447:LCM786450 LMI786447:LMI786450 LWE786447:LWE786450 MGA786447:MGA786450 MPW786447:MPW786450 MZS786447:MZS786450 NJO786447:NJO786450 NTK786447:NTK786450 ODG786447:ODG786450 ONC786447:ONC786450 OWY786447:OWY786450 PGU786447:PGU786450 PQQ786447:PQQ786450 QAM786447:QAM786450 QKI786447:QKI786450 QUE786447:QUE786450 REA786447:REA786450 RNW786447:RNW786450 RXS786447:RXS786450 SHO786447:SHO786450 SRK786447:SRK786450 TBG786447:TBG786450 TLC786447:TLC786450 TUY786447:TUY786450 UEU786447:UEU786450 UOQ786447:UOQ786450 UYM786447:UYM786450 VII786447:VII786450 VSE786447:VSE786450 WCA786447:WCA786450 WLW786447:WLW786450 WVS786447:WVS786450 L851983:L851986 JG851983:JG851986 TC851983:TC851986 ACY851983:ACY851986 AMU851983:AMU851986 AWQ851983:AWQ851986 BGM851983:BGM851986 BQI851983:BQI851986 CAE851983:CAE851986 CKA851983:CKA851986 CTW851983:CTW851986 DDS851983:DDS851986 DNO851983:DNO851986 DXK851983:DXK851986 EHG851983:EHG851986 ERC851983:ERC851986 FAY851983:FAY851986 FKU851983:FKU851986 FUQ851983:FUQ851986 GEM851983:GEM851986 GOI851983:GOI851986 GYE851983:GYE851986 HIA851983:HIA851986 HRW851983:HRW851986 IBS851983:IBS851986 ILO851983:ILO851986 IVK851983:IVK851986 JFG851983:JFG851986 JPC851983:JPC851986 JYY851983:JYY851986 KIU851983:KIU851986 KSQ851983:KSQ851986 LCM851983:LCM851986 LMI851983:LMI851986 LWE851983:LWE851986 MGA851983:MGA851986 MPW851983:MPW851986 MZS851983:MZS851986 NJO851983:NJO851986 NTK851983:NTK851986 ODG851983:ODG851986 ONC851983:ONC851986 OWY851983:OWY851986 PGU851983:PGU851986 PQQ851983:PQQ851986 QAM851983:QAM851986 QKI851983:QKI851986 QUE851983:QUE851986 REA851983:REA851986 RNW851983:RNW851986 RXS851983:RXS851986 SHO851983:SHO851986 SRK851983:SRK851986 TBG851983:TBG851986 TLC851983:TLC851986 TUY851983:TUY851986 UEU851983:UEU851986 UOQ851983:UOQ851986 UYM851983:UYM851986 VII851983:VII851986 VSE851983:VSE851986 WCA851983:WCA851986 WLW851983:WLW851986 WVS851983:WVS851986 L917519:L917522 JG917519:JG917522 TC917519:TC917522 ACY917519:ACY917522 AMU917519:AMU917522 AWQ917519:AWQ917522 BGM917519:BGM917522 BQI917519:BQI917522 CAE917519:CAE917522 CKA917519:CKA917522 CTW917519:CTW917522 DDS917519:DDS917522 DNO917519:DNO917522 DXK917519:DXK917522 EHG917519:EHG917522 ERC917519:ERC917522 FAY917519:FAY917522 FKU917519:FKU917522 FUQ917519:FUQ917522 GEM917519:GEM917522 GOI917519:GOI917522 GYE917519:GYE917522 HIA917519:HIA917522 HRW917519:HRW917522 IBS917519:IBS917522 ILO917519:ILO917522 IVK917519:IVK917522 JFG917519:JFG917522 JPC917519:JPC917522 JYY917519:JYY917522 KIU917519:KIU917522 KSQ917519:KSQ917522 LCM917519:LCM917522 LMI917519:LMI917522 LWE917519:LWE917522 MGA917519:MGA917522 MPW917519:MPW917522 MZS917519:MZS917522 NJO917519:NJO917522 NTK917519:NTK917522 ODG917519:ODG917522 ONC917519:ONC917522 OWY917519:OWY917522 PGU917519:PGU917522 PQQ917519:PQQ917522 QAM917519:QAM917522 QKI917519:QKI917522 QUE917519:QUE917522 REA917519:REA917522 RNW917519:RNW917522 RXS917519:RXS917522 SHO917519:SHO917522 SRK917519:SRK917522 TBG917519:TBG917522 TLC917519:TLC917522 TUY917519:TUY917522 UEU917519:UEU917522 UOQ917519:UOQ917522 UYM917519:UYM917522 VII917519:VII917522 VSE917519:VSE917522 WCA917519:WCA917522 WLW917519:WLW917522 WVS917519:WVS917522 L983055:L983058 JG983055:JG983058 TC983055:TC983058 ACY983055:ACY983058 AMU983055:AMU983058 AWQ983055:AWQ983058 BGM983055:BGM983058 BQI983055:BQI983058 CAE983055:CAE983058 CKA983055:CKA983058 CTW983055:CTW983058 DDS983055:DDS983058 DNO983055:DNO983058 DXK983055:DXK983058 EHG983055:EHG983058 ERC983055:ERC983058 FAY983055:FAY983058 FKU983055:FKU983058 FUQ983055:FUQ983058 GEM983055:GEM983058 GOI983055:GOI983058 GYE983055:GYE983058 HIA983055:HIA983058 HRW983055:HRW983058 IBS983055:IBS983058 ILO983055:ILO983058 IVK983055:IVK983058 JFG983055:JFG983058 JPC983055:JPC983058 JYY983055:JYY983058 KIU983055:KIU983058 KSQ983055:KSQ983058 LCM983055:LCM983058 LMI983055:LMI983058 LWE983055:LWE983058 MGA983055:MGA983058 MPW983055:MPW983058 MZS983055:MZS983058 NJO983055:NJO983058 NTK983055:NTK983058 ODG983055:ODG983058 ONC983055:ONC983058 OWY983055:OWY983058 PGU983055:PGU983058 PQQ983055:PQQ983058 QAM983055:QAM983058 QKI983055:QKI983058 QUE983055:QUE983058 REA983055:REA983058 RNW983055:RNW983058 RXS983055:RXS983058 SHO983055:SHO983058 SRK983055:SRK983058 TBG983055:TBG983058 TLC983055:TLC983058 TUY983055:TUY983058 UEU983055:UEU983058 UOQ983055:UOQ983058 UYM983055:UYM983058 VII983055:VII983058 VSE983055:VSE983058 WCA983055:WCA983058 WLW983055:WLW983058 WVS983055:WVS983058 L7:L12 JG7:JG12 TC7:TC12 ACY7:ACY12 AMU7:AMU12 AWQ7:AWQ12 BGM7:BGM12 BQI7:BQI12 CAE7:CAE12 CKA7:CKA12 CTW7:CTW12 DDS7:DDS12 DNO7:DNO12 DXK7:DXK12 EHG7:EHG12 ERC7:ERC12 FAY7:FAY12 FKU7:FKU12 FUQ7:FUQ12 GEM7:GEM12 GOI7:GOI12 GYE7:GYE12 HIA7:HIA12 HRW7:HRW12 IBS7:IBS12 ILO7:ILO12 IVK7:IVK12 JFG7:JFG12 JPC7:JPC12 JYY7:JYY12 KIU7:KIU12 KSQ7:KSQ12 LCM7:LCM12 LMI7:LMI12 LWE7:LWE12 MGA7:MGA12 MPW7:MPW12 MZS7:MZS12 NJO7:NJO12 NTK7:NTK12 ODG7:ODG12 ONC7:ONC12 OWY7:OWY12 PGU7:PGU12 PQQ7:PQQ12 QAM7:QAM12 QKI7:QKI12 QUE7:QUE12 REA7:REA12 RNW7:RNW12 RXS7:RXS12 SHO7:SHO12 SRK7:SRK12 TBG7:TBG12 TLC7:TLC12 TUY7:TUY12 UEU7:UEU12 UOQ7:UOQ12 UYM7:UYM12 VII7:VII12 VSE7:VSE12 WCA7:WCA12 WLW7:WLW12 WVS7:WVS12 L65544:L65549 JG65544:JG65549 TC65544:TC65549 ACY65544:ACY65549 AMU65544:AMU65549 AWQ65544:AWQ65549 BGM65544:BGM65549 BQI65544:BQI65549 CAE65544:CAE65549 CKA65544:CKA65549 CTW65544:CTW65549 DDS65544:DDS65549 DNO65544:DNO65549 DXK65544:DXK65549 EHG65544:EHG65549 ERC65544:ERC65549 FAY65544:FAY65549 FKU65544:FKU65549 FUQ65544:FUQ65549 GEM65544:GEM65549 GOI65544:GOI65549 GYE65544:GYE65549 HIA65544:HIA65549 HRW65544:HRW65549 IBS65544:IBS65549 ILO65544:ILO65549 IVK65544:IVK65549 JFG65544:JFG65549 JPC65544:JPC65549 JYY65544:JYY65549 KIU65544:KIU65549 KSQ65544:KSQ65549 LCM65544:LCM65549 LMI65544:LMI65549 LWE65544:LWE65549 MGA65544:MGA65549 MPW65544:MPW65549 MZS65544:MZS65549 NJO65544:NJO65549 NTK65544:NTK65549 ODG65544:ODG65549 ONC65544:ONC65549 OWY65544:OWY65549 PGU65544:PGU65549 PQQ65544:PQQ65549 QAM65544:QAM65549 QKI65544:QKI65549 QUE65544:QUE65549 REA65544:REA65549 RNW65544:RNW65549 RXS65544:RXS65549 SHO65544:SHO65549 SRK65544:SRK65549 TBG65544:TBG65549 TLC65544:TLC65549 TUY65544:TUY65549 UEU65544:UEU65549 UOQ65544:UOQ65549 UYM65544:UYM65549 VII65544:VII65549 VSE65544:VSE65549 WCA65544:WCA65549 WLW65544:WLW65549 WVS65544:WVS65549 L131080:L131085 JG131080:JG131085 TC131080:TC131085 ACY131080:ACY131085 AMU131080:AMU131085 AWQ131080:AWQ131085 BGM131080:BGM131085 BQI131080:BQI131085 CAE131080:CAE131085 CKA131080:CKA131085 CTW131080:CTW131085 DDS131080:DDS131085 DNO131080:DNO131085 DXK131080:DXK131085 EHG131080:EHG131085 ERC131080:ERC131085 FAY131080:FAY131085 FKU131080:FKU131085 FUQ131080:FUQ131085 GEM131080:GEM131085 GOI131080:GOI131085 GYE131080:GYE131085 HIA131080:HIA131085 HRW131080:HRW131085 IBS131080:IBS131085 ILO131080:ILO131085 IVK131080:IVK131085 JFG131080:JFG131085 JPC131080:JPC131085 JYY131080:JYY131085 KIU131080:KIU131085 KSQ131080:KSQ131085 LCM131080:LCM131085 LMI131080:LMI131085 LWE131080:LWE131085 MGA131080:MGA131085 MPW131080:MPW131085 MZS131080:MZS131085 NJO131080:NJO131085 NTK131080:NTK131085 ODG131080:ODG131085 ONC131080:ONC131085 OWY131080:OWY131085 PGU131080:PGU131085 PQQ131080:PQQ131085 QAM131080:QAM131085 QKI131080:QKI131085 QUE131080:QUE131085 REA131080:REA131085 RNW131080:RNW131085 RXS131080:RXS131085 SHO131080:SHO131085 SRK131080:SRK131085 TBG131080:TBG131085 TLC131080:TLC131085 TUY131080:TUY131085 UEU131080:UEU131085 UOQ131080:UOQ131085 UYM131080:UYM131085 VII131080:VII131085 VSE131080:VSE131085 WCA131080:WCA131085 WLW131080:WLW131085 WVS131080:WVS131085 L196616:L196621 JG196616:JG196621 TC196616:TC196621 ACY196616:ACY196621 AMU196616:AMU196621 AWQ196616:AWQ196621 BGM196616:BGM196621 BQI196616:BQI196621 CAE196616:CAE196621 CKA196616:CKA196621 CTW196616:CTW196621 DDS196616:DDS196621 DNO196616:DNO196621 DXK196616:DXK196621 EHG196616:EHG196621 ERC196616:ERC196621 FAY196616:FAY196621 FKU196616:FKU196621 FUQ196616:FUQ196621 GEM196616:GEM196621 GOI196616:GOI196621 GYE196616:GYE196621 HIA196616:HIA196621 HRW196616:HRW196621 IBS196616:IBS196621 ILO196616:ILO196621 IVK196616:IVK196621 JFG196616:JFG196621 JPC196616:JPC196621 JYY196616:JYY196621 KIU196616:KIU196621 KSQ196616:KSQ196621 LCM196616:LCM196621 LMI196616:LMI196621 LWE196616:LWE196621 MGA196616:MGA196621 MPW196616:MPW196621 MZS196616:MZS196621 NJO196616:NJO196621 NTK196616:NTK196621 ODG196616:ODG196621 ONC196616:ONC196621 OWY196616:OWY196621 PGU196616:PGU196621 PQQ196616:PQQ196621 QAM196616:QAM196621 QKI196616:QKI196621 QUE196616:QUE196621 REA196616:REA196621 RNW196616:RNW196621 RXS196616:RXS196621 SHO196616:SHO196621 SRK196616:SRK196621 TBG196616:TBG196621 TLC196616:TLC196621 TUY196616:TUY196621 UEU196616:UEU196621 UOQ196616:UOQ196621 UYM196616:UYM196621 VII196616:VII196621 VSE196616:VSE196621 WCA196616:WCA196621 WLW196616:WLW196621 WVS196616:WVS196621 L262152:L262157 JG262152:JG262157 TC262152:TC262157 ACY262152:ACY262157 AMU262152:AMU262157 AWQ262152:AWQ262157 BGM262152:BGM262157 BQI262152:BQI262157 CAE262152:CAE262157 CKA262152:CKA262157 CTW262152:CTW262157 DDS262152:DDS262157 DNO262152:DNO262157 DXK262152:DXK262157 EHG262152:EHG262157 ERC262152:ERC262157 FAY262152:FAY262157 FKU262152:FKU262157 FUQ262152:FUQ262157 GEM262152:GEM262157 GOI262152:GOI262157 GYE262152:GYE262157 HIA262152:HIA262157 HRW262152:HRW262157 IBS262152:IBS262157 ILO262152:ILO262157 IVK262152:IVK262157 JFG262152:JFG262157 JPC262152:JPC262157 JYY262152:JYY262157 KIU262152:KIU262157 KSQ262152:KSQ262157 LCM262152:LCM262157 LMI262152:LMI262157 LWE262152:LWE262157 MGA262152:MGA262157 MPW262152:MPW262157 MZS262152:MZS262157 NJO262152:NJO262157 NTK262152:NTK262157 ODG262152:ODG262157 ONC262152:ONC262157 OWY262152:OWY262157 PGU262152:PGU262157 PQQ262152:PQQ262157 QAM262152:QAM262157 QKI262152:QKI262157 QUE262152:QUE262157 REA262152:REA262157 RNW262152:RNW262157 RXS262152:RXS262157 SHO262152:SHO262157 SRK262152:SRK262157 TBG262152:TBG262157 TLC262152:TLC262157 TUY262152:TUY262157 UEU262152:UEU262157 UOQ262152:UOQ262157 UYM262152:UYM262157 VII262152:VII262157 VSE262152:VSE262157 WCA262152:WCA262157 WLW262152:WLW262157 WVS262152:WVS262157 L327688:L327693 JG327688:JG327693 TC327688:TC327693 ACY327688:ACY327693 AMU327688:AMU327693 AWQ327688:AWQ327693 BGM327688:BGM327693 BQI327688:BQI327693 CAE327688:CAE327693 CKA327688:CKA327693 CTW327688:CTW327693 DDS327688:DDS327693 DNO327688:DNO327693 DXK327688:DXK327693 EHG327688:EHG327693 ERC327688:ERC327693 FAY327688:FAY327693 FKU327688:FKU327693 FUQ327688:FUQ327693 GEM327688:GEM327693 GOI327688:GOI327693 GYE327688:GYE327693 HIA327688:HIA327693 HRW327688:HRW327693 IBS327688:IBS327693 ILO327688:ILO327693 IVK327688:IVK327693 JFG327688:JFG327693 JPC327688:JPC327693 JYY327688:JYY327693 KIU327688:KIU327693 KSQ327688:KSQ327693 LCM327688:LCM327693 LMI327688:LMI327693 LWE327688:LWE327693 MGA327688:MGA327693 MPW327688:MPW327693 MZS327688:MZS327693 NJO327688:NJO327693 NTK327688:NTK327693 ODG327688:ODG327693 ONC327688:ONC327693 OWY327688:OWY327693 PGU327688:PGU327693 PQQ327688:PQQ327693 QAM327688:QAM327693 QKI327688:QKI327693 QUE327688:QUE327693 REA327688:REA327693 RNW327688:RNW327693 RXS327688:RXS327693 SHO327688:SHO327693 SRK327688:SRK327693 TBG327688:TBG327693 TLC327688:TLC327693 TUY327688:TUY327693 UEU327688:UEU327693 UOQ327688:UOQ327693 UYM327688:UYM327693 VII327688:VII327693 VSE327688:VSE327693 WCA327688:WCA327693 WLW327688:WLW327693 WVS327688:WVS327693 L393224:L393229 JG393224:JG393229 TC393224:TC393229 ACY393224:ACY393229 AMU393224:AMU393229 AWQ393224:AWQ393229 BGM393224:BGM393229 BQI393224:BQI393229 CAE393224:CAE393229 CKA393224:CKA393229 CTW393224:CTW393229 DDS393224:DDS393229 DNO393224:DNO393229 DXK393224:DXK393229 EHG393224:EHG393229 ERC393224:ERC393229 FAY393224:FAY393229 FKU393224:FKU393229 FUQ393224:FUQ393229 GEM393224:GEM393229 GOI393224:GOI393229 GYE393224:GYE393229 HIA393224:HIA393229 HRW393224:HRW393229 IBS393224:IBS393229 ILO393224:ILO393229 IVK393224:IVK393229 JFG393224:JFG393229 JPC393224:JPC393229 JYY393224:JYY393229 KIU393224:KIU393229 KSQ393224:KSQ393229 LCM393224:LCM393229 LMI393224:LMI393229 LWE393224:LWE393229 MGA393224:MGA393229 MPW393224:MPW393229 MZS393224:MZS393229 NJO393224:NJO393229 NTK393224:NTK393229 ODG393224:ODG393229 ONC393224:ONC393229 OWY393224:OWY393229 PGU393224:PGU393229 PQQ393224:PQQ393229 QAM393224:QAM393229 QKI393224:QKI393229 QUE393224:QUE393229 REA393224:REA393229 RNW393224:RNW393229 RXS393224:RXS393229 SHO393224:SHO393229 SRK393224:SRK393229 TBG393224:TBG393229 TLC393224:TLC393229 TUY393224:TUY393229 UEU393224:UEU393229 UOQ393224:UOQ393229 UYM393224:UYM393229 VII393224:VII393229 VSE393224:VSE393229 WCA393224:WCA393229 WLW393224:WLW393229 WVS393224:WVS393229 L458760:L458765 JG458760:JG458765 TC458760:TC458765 ACY458760:ACY458765 AMU458760:AMU458765 AWQ458760:AWQ458765 BGM458760:BGM458765 BQI458760:BQI458765 CAE458760:CAE458765 CKA458760:CKA458765 CTW458760:CTW458765 DDS458760:DDS458765 DNO458760:DNO458765 DXK458760:DXK458765 EHG458760:EHG458765 ERC458760:ERC458765 FAY458760:FAY458765 FKU458760:FKU458765 FUQ458760:FUQ458765 GEM458760:GEM458765 GOI458760:GOI458765 GYE458760:GYE458765 HIA458760:HIA458765 HRW458760:HRW458765 IBS458760:IBS458765 ILO458760:ILO458765 IVK458760:IVK458765 JFG458760:JFG458765 JPC458760:JPC458765 JYY458760:JYY458765 KIU458760:KIU458765 KSQ458760:KSQ458765 LCM458760:LCM458765 LMI458760:LMI458765 LWE458760:LWE458765 MGA458760:MGA458765 MPW458760:MPW458765 MZS458760:MZS458765 NJO458760:NJO458765 NTK458760:NTK458765 ODG458760:ODG458765 ONC458760:ONC458765 OWY458760:OWY458765 PGU458760:PGU458765 PQQ458760:PQQ458765 QAM458760:QAM458765 QKI458760:QKI458765 QUE458760:QUE458765 REA458760:REA458765 RNW458760:RNW458765 RXS458760:RXS458765 SHO458760:SHO458765 SRK458760:SRK458765 TBG458760:TBG458765 TLC458760:TLC458765 TUY458760:TUY458765 UEU458760:UEU458765 UOQ458760:UOQ458765 UYM458760:UYM458765 VII458760:VII458765 VSE458760:VSE458765 WCA458760:WCA458765 WLW458760:WLW458765 WVS458760:WVS458765 L524296:L524301 JG524296:JG524301 TC524296:TC524301 ACY524296:ACY524301 AMU524296:AMU524301 AWQ524296:AWQ524301 BGM524296:BGM524301 BQI524296:BQI524301 CAE524296:CAE524301 CKA524296:CKA524301 CTW524296:CTW524301 DDS524296:DDS524301 DNO524296:DNO524301 DXK524296:DXK524301 EHG524296:EHG524301 ERC524296:ERC524301 FAY524296:FAY524301 FKU524296:FKU524301 FUQ524296:FUQ524301 GEM524296:GEM524301 GOI524296:GOI524301 GYE524296:GYE524301 HIA524296:HIA524301 HRW524296:HRW524301 IBS524296:IBS524301 ILO524296:ILO524301 IVK524296:IVK524301 JFG524296:JFG524301 JPC524296:JPC524301 JYY524296:JYY524301 KIU524296:KIU524301 KSQ524296:KSQ524301 LCM524296:LCM524301 LMI524296:LMI524301 LWE524296:LWE524301 MGA524296:MGA524301 MPW524296:MPW524301 MZS524296:MZS524301 NJO524296:NJO524301 NTK524296:NTK524301 ODG524296:ODG524301 ONC524296:ONC524301 OWY524296:OWY524301 PGU524296:PGU524301 PQQ524296:PQQ524301 QAM524296:QAM524301 QKI524296:QKI524301 QUE524296:QUE524301 REA524296:REA524301 RNW524296:RNW524301 RXS524296:RXS524301 SHO524296:SHO524301 SRK524296:SRK524301 TBG524296:TBG524301 TLC524296:TLC524301 TUY524296:TUY524301 UEU524296:UEU524301 UOQ524296:UOQ524301 UYM524296:UYM524301 VII524296:VII524301 VSE524296:VSE524301 WCA524296:WCA524301 WLW524296:WLW524301 WVS524296:WVS524301 L589832:L589837 JG589832:JG589837 TC589832:TC589837 ACY589832:ACY589837 AMU589832:AMU589837 AWQ589832:AWQ589837 BGM589832:BGM589837 BQI589832:BQI589837 CAE589832:CAE589837 CKA589832:CKA589837 CTW589832:CTW589837 DDS589832:DDS589837 DNO589832:DNO589837 DXK589832:DXK589837 EHG589832:EHG589837 ERC589832:ERC589837 FAY589832:FAY589837 FKU589832:FKU589837 FUQ589832:FUQ589837 GEM589832:GEM589837 GOI589832:GOI589837 GYE589832:GYE589837 HIA589832:HIA589837 HRW589832:HRW589837 IBS589832:IBS589837 ILO589832:ILO589837 IVK589832:IVK589837 JFG589832:JFG589837 JPC589832:JPC589837 JYY589832:JYY589837 KIU589832:KIU589837 KSQ589832:KSQ589837 LCM589832:LCM589837 LMI589832:LMI589837 LWE589832:LWE589837 MGA589832:MGA589837 MPW589832:MPW589837 MZS589832:MZS589837 NJO589832:NJO589837 NTK589832:NTK589837 ODG589832:ODG589837 ONC589832:ONC589837 OWY589832:OWY589837 PGU589832:PGU589837 PQQ589832:PQQ589837 QAM589832:QAM589837 QKI589832:QKI589837 QUE589832:QUE589837 REA589832:REA589837 RNW589832:RNW589837 RXS589832:RXS589837 SHO589832:SHO589837 SRK589832:SRK589837 TBG589832:TBG589837 TLC589832:TLC589837 TUY589832:TUY589837 UEU589832:UEU589837 UOQ589832:UOQ589837 UYM589832:UYM589837 VII589832:VII589837 VSE589832:VSE589837 WCA589832:WCA589837 WLW589832:WLW589837 WVS589832:WVS589837 L655368:L655373 JG655368:JG655373 TC655368:TC655373 ACY655368:ACY655373 AMU655368:AMU655373 AWQ655368:AWQ655373 BGM655368:BGM655373 BQI655368:BQI655373 CAE655368:CAE655373 CKA655368:CKA655373 CTW655368:CTW655373 DDS655368:DDS655373 DNO655368:DNO655373 DXK655368:DXK655373 EHG655368:EHG655373 ERC655368:ERC655373 FAY655368:FAY655373 FKU655368:FKU655373 FUQ655368:FUQ655373 GEM655368:GEM655373 GOI655368:GOI655373 GYE655368:GYE655373 HIA655368:HIA655373 HRW655368:HRW655373 IBS655368:IBS655373 ILO655368:ILO655373 IVK655368:IVK655373 JFG655368:JFG655373 JPC655368:JPC655373 JYY655368:JYY655373 KIU655368:KIU655373 KSQ655368:KSQ655373 LCM655368:LCM655373 LMI655368:LMI655373 LWE655368:LWE655373 MGA655368:MGA655373 MPW655368:MPW655373 MZS655368:MZS655373 NJO655368:NJO655373 NTK655368:NTK655373 ODG655368:ODG655373 ONC655368:ONC655373 OWY655368:OWY655373 PGU655368:PGU655373 PQQ655368:PQQ655373 QAM655368:QAM655373 QKI655368:QKI655373 QUE655368:QUE655373 REA655368:REA655373 RNW655368:RNW655373 RXS655368:RXS655373 SHO655368:SHO655373 SRK655368:SRK655373 TBG655368:TBG655373 TLC655368:TLC655373 TUY655368:TUY655373 UEU655368:UEU655373 UOQ655368:UOQ655373 UYM655368:UYM655373 VII655368:VII655373 VSE655368:VSE655373 WCA655368:WCA655373 WLW655368:WLW655373 WVS655368:WVS655373 L720904:L720909 JG720904:JG720909 TC720904:TC720909 ACY720904:ACY720909 AMU720904:AMU720909 AWQ720904:AWQ720909 BGM720904:BGM720909 BQI720904:BQI720909 CAE720904:CAE720909 CKA720904:CKA720909 CTW720904:CTW720909 DDS720904:DDS720909 DNO720904:DNO720909 DXK720904:DXK720909 EHG720904:EHG720909 ERC720904:ERC720909 FAY720904:FAY720909 FKU720904:FKU720909 FUQ720904:FUQ720909 GEM720904:GEM720909 GOI720904:GOI720909 GYE720904:GYE720909 HIA720904:HIA720909 HRW720904:HRW720909 IBS720904:IBS720909 ILO720904:ILO720909 IVK720904:IVK720909 JFG720904:JFG720909 JPC720904:JPC720909 JYY720904:JYY720909 KIU720904:KIU720909 KSQ720904:KSQ720909 LCM720904:LCM720909 LMI720904:LMI720909 LWE720904:LWE720909 MGA720904:MGA720909 MPW720904:MPW720909 MZS720904:MZS720909 NJO720904:NJO720909 NTK720904:NTK720909 ODG720904:ODG720909 ONC720904:ONC720909 OWY720904:OWY720909 PGU720904:PGU720909 PQQ720904:PQQ720909 QAM720904:QAM720909 QKI720904:QKI720909 QUE720904:QUE720909 REA720904:REA720909 RNW720904:RNW720909 RXS720904:RXS720909 SHO720904:SHO720909 SRK720904:SRK720909 TBG720904:TBG720909 TLC720904:TLC720909 TUY720904:TUY720909 UEU720904:UEU720909 UOQ720904:UOQ720909 UYM720904:UYM720909 VII720904:VII720909 VSE720904:VSE720909 WCA720904:WCA720909 WLW720904:WLW720909 WVS720904:WVS720909 L786440:L786445 JG786440:JG786445 TC786440:TC786445 ACY786440:ACY786445 AMU786440:AMU786445 AWQ786440:AWQ786445 BGM786440:BGM786445 BQI786440:BQI786445 CAE786440:CAE786445 CKA786440:CKA786445 CTW786440:CTW786445 DDS786440:DDS786445 DNO786440:DNO786445 DXK786440:DXK786445 EHG786440:EHG786445 ERC786440:ERC786445 FAY786440:FAY786445 FKU786440:FKU786445 FUQ786440:FUQ786445 GEM786440:GEM786445 GOI786440:GOI786445 GYE786440:GYE786445 HIA786440:HIA786445 HRW786440:HRW786445 IBS786440:IBS786445 ILO786440:ILO786445 IVK786440:IVK786445 JFG786440:JFG786445 JPC786440:JPC786445 JYY786440:JYY786445 KIU786440:KIU786445 KSQ786440:KSQ786445 LCM786440:LCM786445 LMI786440:LMI786445 LWE786440:LWE786445 MGA786440:MGA786445 MPW786440:MPW786445 MZS786440:MZS786445 NJO786440:NJO786445 NTK786440:NTK786445 ODG786440:ODG786445 ONC786440:ONC786445 OWY786440:OWY786445 PGU786440:PGU786445 PQQ786440:PQQ786445 QAM786440:QAM786445 QKI786440:QKI786445 QUE786440:QUE786445 REA786440:REA786445 RNW786440:RNW786445 RXS786440:RXS786445 SHO786440:SHO786445 SRK786440:SRK786445 TBG786440:TBG786445 TLC786440:TLC786445 TUY786440:TUY786445 UEU786440:UEU786445 UOQ786440:UOQ786445 UYM786440:UYM786445 VII786440:VII786445 VSE786440:VSE786445 WCA786440:WCA786445 WLW786440:WLW786445 WVS786440:WVS786445 L851976:L851981 JG851976:JG851981 TC851976:TC851981 ACY851976:ACY851981 AMU851976:AMU851981 AWQ851976:AWQ851981 BGM851976:BGM851981 BQI851976:BQI851981 CAE851976:CAE851981 CKA851976:CKA851981 CTW851976:CTW851981 DDS851976:DDS851981 DNO851976:DNO851981 DXK851976:DXK851981 EHG851976:EHG851981 ERC851976:ERC851981 FAY851976:FAY851981 FKU851976:FKU851981 FUQ851976:FUQ851981 GEM851976:GEM851981 GOI851976:GOI851981 GYE851976:GYE851981 HIA851976:HIA851981 HRW851976:HRW851981 IBS851976:IBS851981 ILO851976:ILO851981 IVK851976:IVK851981 JFG851976:JFG851981 JPC851976:JPC851981 JYY851976:JYY851981 KIU851976:KIU851981 KSQ851976:KSQ851981 LCM851976:LCM851981 LMI851976:LMI851981 LWE851976:LWE851981 MGA851976:MGA851981 MPW851976:MPW851981 MZS851976:MZS851981 NJO851976:NJO851981 NTK851976:NTK851981 ODG851976:ODG851981 ONC851976:ONC851981 OWY851976:OWY851981 PGU851976:PGU851981 PQQ851976:PQQ851981 QAM851976:QAM851981 QKI851976:QKI851981 QUE851976:QUE851981 REA851976:REA851981 RNW851976:RNW851981 RXS851976:RXS851981 SHO851976:SHO851981 SRK851976:SRK851981 TBG851976:TBG851981 TLC851976:TLC851981 TUY851976:TUY851981 UEU851976:UEU851981 UOQ851976:UOQ851981 UYM851976:UYM851981 VII851976:VII851981 VSE851976:VSE851981 WCA851976:WCA851981 WLW851976:WLW851981 WVS851976:WVS851981 L917512:L917517 JG917512:JG917517 TC917512:TC917517 ACY917512:ACY917517 AMU917512:AMU917517 AWQ917512:AWQ917517 BGM917512:BGM917517 BQI917512:BQI917517 CAE917512:CAE917517 CKA917512:CKA917517 CTW917512:CTW917517 DDS917512:DDS917517 DNO917512:DNO917517 DXK917512:DXK917517 EHG917512:EHG917517 ERC917512:ERC917517 FAY917512:FAY917517 FKU917512:FKU917517 FUQ917512:FUQ917517 GEM917512:GEM917517 GOI917512:GOI917517 GYE917512:GYE917517 HIA917512:HIA917517 HRW917512:HRW917517 IBS917512:IBS917517 ILO917512:ILO917517 IVK917512:IVK917517 JFG917512:JFG917517 JPC917512:JPC917517 JYY917512:JYY917517 KIU917512:KIU917517 KSQ917512:KSQ917517 LCM917512:LCM917517 LMI917512:LMI917517 LWE917512:LWE917517 MGA917512:MGA917517 MPW917512:MPW917517 MZS917512:MZS917517 NJO917512:NJO917517 NTK917512:NTK917517 ODG917512:ODG917517 ONC917512:ONC917517 OWY917512:OWY917517 PGU917512:PGU917517 PQQ917512:PQQ917517 QAM917512:QAM917517 QKI917512:QKI917517 QUE917512:QUE917517 REA917512:REA917517 RNW917512:RNW917517 RXS917512:RXS917517 SHO917512:SHO917517 SRK917512:SRK917517 TBG917512:TBG917517 TLC917512:TLC917517 TUY917512:TUY917517 UEU917512:UEU917517 UOQ917512:UOQ917517 UYM917512:UYM917517 VII917512:VII917517 VSE917512:VSE917517 WCA917512:WCA917517 WLW917512:WLW917517 WVS917512:WVS917517 L983048:L983053 JG983048:JG983053 TC983048:TC983053 ACY983048:ACY983053 AMU983048:AMU983053 AWQ983048:AWQ983053 BGM983048:BGM983053 BQI983048:BQI983053 CAE983048:CAE983053 CKA983048:CKA983053 CTW983048:CTW983053 DDS983048:DDS983053 DNO983048:DNO983053 DXK983048:DXK983053 EHG983048:EHG983053 ERC983048:ERC983053 FAY983048:FAY983053 FKU983048:FKU983053 FUQ983048:FUQ983053 GEM983048:GEM983053 GOI983048:GOI983053 GYE983048:GYE983053 HIA983048:HIA983053 HRW983048:HRW983053 IBS983048:IBS983053 ILO983048:ILO983053 IVK983048:IVK983053 JFG983048:JFG983053 JPC983048:JPC983053 JYY983048:JYY983053 KIU983048:KIU983053 KSQ983048:KSQ983053 LCM983048:LCM983053 LMI983048:LMI983053 LWE983048:LWE983053 MGA983048:MGA983053 MPW983048:MPW983053 MZS983048:MZS983053 NJO983048:NJO983053 NTK983048:NTK983053 ODG983048:ODG983053 ONC983048:ONC983053 OWY983048:OWY983053 PGU983048:PGU983053 PQQ983048:PQQ983053 QAM983048:QAM983053 QKI983048:QKI983053 QUE983048:QUE983053 REA983048:REA983053 RNW983048:RNW983053 RXS983048:RXS983053 SHO983048:SHO983053 SRK983048:SRK983053 TBG983048:TBG983053 TLC983048:TLC983053 TUY983048:TUY983053 UEU983048:UEU983053 UOQ983048:UOQ983053 UYM983048:UYM983053 VII983048:VII983053 VSE983048:VSE983053 WCA983048:WCA983053 WLW983048:WLW983053 JG14:JG17" xr:uid="{00000000-0002-0000-0A00-000000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WVT983048:WVT983053 TD14:TD17 ACZ14:ACZ17 AMV14:AMV17 AWR14:AWR17 BGN14:BGN17 BQJ14:BQJ17 CAF14:CAF17 CKB14:CKB17 CTX14:CTX17 DDT14:DDT17 DNP14:DNP17 DXL14:DXL17 EHH14:EHH17 ERD14:ERD17 FAZ14:FAZ17 FKV14:FKV17 FUR14:FUR17 GEN14:GEN17 GOJ14:GOJ17 GYF14:GYF17 HIB14:HIB17 HRX14:HRX17 IBT14:IBT17 ILP14:ILP17 IVL14:IVL17 JFH14:JFH17 JPD14:JPD17 JYZ14:JYZ17 KIV14:KIV17 KSR14:KSR17 LCN14:LCN17 LMJ14:LMJ17 LWF14:LWF17 MGB14:MGB17 MPX14:MPX17 MZT14:MZT17 NJP14:NJP17 NTL14:NTL17 ODH14:ODH17 OND14:OND17 OWZ14:OWZ17 PGV14:PGV17 PQR14:PQR17 QAN14:QAN17 QKJ14:QKJ17 QUF14:QUF17 REB14:REB17 RNX14:RNX17 RXT14:RXT17 SHP14:SHP17 SRL14:SRL17 TBH14:TBH17 TLD14:TLD17 TUZ14:TUZ17 UEV14:UEV17 UOR14:UOR17 UYN14:UYN17 VIJ14:VIJ17 VSF14:VSF17 WCB14:WCB17 WLX14:WLX17 WVT14:WVT17 M14:M17 M65551:M65554 JH65551:JH65554 TD65551:TD65554 ACZ65551:ACZ65554 AMV65551:AMV65554 AWR65551:AWR65554 BGN65551:BGN65554 BQJ65551:BQJ65554 CAF65551:CAF65554 CKB65551:CKB65554 CTX65551:CTX65554 DDT65551:DDT65554 DNP65551:DNP65554 DXL65551:DXL65554 EHH65551:EHH65554 ERD65551:ERD65554 FAZ65551:FAZ65554 FKV65551:FKV65554 FUR65551:FUR65554 GEN65551:GEN65554 GOJ65551:GOJ65554 GYF65551:GYF65554 HIB65551:HIB65554 HRX65551:HRX65554 IBT65551:IBT65554 ILP65551:ILP65554 IVL65551:IVL65554 JFH65551:JFH65554 JPD65551:JPD65554 JYZ65551:JYZ65554 KIV65551:KIV65554 KSR65551:KSR65554 LCN65551:LCN65554 LMJ65551:LMJ65554 LWF65551:LWF65554 MGB65551:MGB65554 MPX65551:MPX65554 MZT65551:MZT65554 NJP65551:NJP65554 NTL65551:NTL65554 ODH65551:ODH65554 OND65551:OND65554 OWZ65551:OWZ65554 PGV65551:PGV65554 PQR65551:PQR65554 QAN65551:QAN65554 QKJ65551:QKJ65554 QUF65551:QUF65554 REB65551:REB65554 RNX65551:RNX65554 RXT65551:RXT65554 SHP65551:SHP65554 SRL65551:SRL65554 TBH65551:TBH65554 TLD65551:TLD65554 TUZ65551:TUZ65554 UEV65551:UEV65554 UOR65551:UOR65554 UYN65551:UYN65554 VIJ65551:VIJ65554 VSF65551:VSF65554 WCB65551:WCB65554 WLX65551:WLX65554 WVT65551:WVT65554 M131087:M131090 JH131087:JH131090 TD131087:TD131090 ACZ131087:ACZ131090 AMV131087:AMV131090 AWR131087:AWR131090 BGN131087:BGN131090 BQJ131087:BQJ131090 CAF131087:CAF131090 CKB131087:CKB131090 CTX131087:CTX131090 DDT131087:DDT131090 DNP131087:DNP131090 DXL131087:DXL131090 EHH131087:EHH131090 ERD131087:ERD131090 FAZ131087:FAZ131090 FKV131087:FKV131090 FUR131087:FUR131090 GEN131087:GEN131090 GOJ131087:GOJ131090 GYF131087:GYF131090 HIB131087:HIB131090 HRX131087:HRX131090 IBT131087:IBT131090 ILP131087:ILP131090 IVL131087:IVL131090 JFH131087:JFH131090 JPD131087:JPD131090 JYZ131087:JYZ131090 KIV131087:KIV131090 KSR131087:KSR131090 LCN131087:LCN131090 LMJ131087:LMJ131090 LWF131087:LWF131090 MGB131087:MGB131090 MPX131087:MPX131090 MZT131087:MZT131090 NJP131087:NJP131090 NTL131087:NTL131090 ODH131087:ODH131090 OND131087:OND131090 OWZ131087:OWZ131090 PGV131087:PGV131090 PQR131087:PQR131090 QAN131087:QAN131090 QKJ131087:QKJ131090 QUF131087:QUF131090 REB131087:REB131090 RNX131087:RNX131090 RXT131087:RXT131090 SHP131087:SHP131090 SRL131087:SRL131090 TBH131087:TBH131090 TLD131087:TLD131090 TUZ131087:TUZ131090 UEV131087:UEV131090 UOR131087:UOR131090 UYN131087:UYN131090 VIJ131087:VIJ131090 VSF131087:VSF131090 WCB131087:WCB131090 WLX131087:WLX131090 WVT131087:WVT131090 M196623:M196626 JH196623:JH196626 TD196623:TD196626 ACZ196623:ACZ196626 AMV196623:AMV196626 AWR196623:AWR196626 BGN196623:BGN196626 BQJ196623:BQJ196626 CAF196623:CAF196626 CKB196623:CKB196626 CTX196623:CTX196626 DDT196623:DDT196626 DNP196623:DNP196626 DXL196623:DXL196626 EHH196623:EHH196626 ERD196623:ERD196626 FAZ196623:FAZ196626 FKV196623:FKV196626 FUR196623:FUR196626 GEN196623:GEN196626 GOJ196623:GOJ196626 GYF196623:GYF196626 HIB196623:HIB196626 HRX196623:HRX196626 IBT196623:IBT196626 ILP196623:ILP196626 IVL196623:IVL196626 JFH196623:JFH196626 JPD196623:JPD196626 JYZ196623:JYZ196626 KIV196623:KIV196626 KSR196623:KSR196626 LCN196623:LCN196626 LMJ196623:LMJ196626 LWF196623:LWF196626 MGB196623:MGB196626 MPX196623:MPX196626 MZT196623:MZT196626 NJP196623:NJP196626 NTL196623:NTL196626 ODH196623:ODH196626 OND196623:OND196626 OWZ196623:OWZ196626 PGV196623:PGV196626 PQR196623:PQR196626 QAN196623:QAN196626 QKJ196623:QKJ196626 QUF196623:QUF196626 REB196623:REB196626 RNX196623:RNX196626 RXT196623:RXT196626 SHP196623:SHP196626 SRL196623:SRL196626 TBH196623:TBH196626 TLD196623:TLD196626 TUZ196623:TUZ196626 UEV196623:UEV196626 UOR196623:UOR196626 UYN196623:UYN196626 VIJ196623:VIJ196626 VSF196623:VSF196626 WCB196623:WCB196626 WLX196623:WLX196626 WVT196623:WVT196626 M262159:M262162 JH262159:JH262162 TD262159:TD262162 ACZ262159:ACZ262162 AMV262159:AMV262162 AWR262159:AWR262162 BGN262159:BGN262162 BQJ262159:BQJ262162 CAF262159:CAF262162 CKB262159:CKB262162 CTX262159:CTX262162 DDT262159:DDT262162 DNP262159:DNP262162 DXL262159:DXL262162 EHH262159:EHH262162 ERD262159:ERD262162 FAZ262159:FAZ262162 FKV262159:FKV262162 FUR262159:FUR262162 GEN262159:GEN262162 GOJ262159:GOJ262162 GYF262159:GYF262162 HIB262159:HIB262162 HRX262159:HRX262162 IBT262159:IBT262162 ILP262159:ILP262162 IVL262159:IVL262162 JFH262159:JFH262162 JPD262159:JPD262162 JYZ262159:JYZ262162 KIV262159:KIV262162 KSR262159:KSR262162 LCN262159:LCN262162 LMJ262159:LMJ262162 LWF262159:LWF262162 MGB262159:MGB262162 MPX262159:MPX262162 MZT262159:MZT262162 NJP262159:NJP262162 NTL262159:NTL262162 ODH262159:ODH262162 OND262159:OND262162 OWZ262159:OWZ262162 PGV262159:PGV262162 PQR262159:PQR262162 QAN262159:QAN262162 QKJ262159:QKJ262162 QUF262159:QUF262162 REB262159:REB262162 RNX262159:RNX262162 RXT262159:RXT262162 SHP262159:SHP262162 SRL262159:SRL262162 TBH262159:TBH262162 TLD262159:TLD262162 TUZ262159:TUZ262162 UEV262159:UEV262162 UOR262159:UOR262162 UYN262159:UYN262162 VIJ262159:VIJ262162 VSF262159:VSF262162 WCB262159:WCB262162 WLX262159:WLX262162 WVT262159:WVT262162 M327695:M327698 JH327695:JH327698 TD327695:TD327698 ACZ327695:ACZ327698 AMV327695:AMV327698 AWR327695:AWR327698 BGN327695:BGN327698 BQJ327695:BQJ327698 CAF327695:CAF327698 CKB327695:CKB327698 CTX327695:CTX327698 DDT327695:DDT327698 DNP327695:DNP327698 DXL327695:DXL327698 EHH327695:EHH327698 ERD327695:ERD327698 FAZ327695:FAZ327698 FKV327695:FKV327698 FUR327695:FUR327698 GEN327695:GEN327698 GOJ327695:GOJ327698 GYF327695:GYF327698 HIB327695:HIB327698 HRX327695:HRX327698 IBT327695:IBT327698 ILP327695:ILP327698 IVL327695:IVL327698 JFH327695:JFH327698 JPD327695:JPD327698 JYZ327695:JYZ327698 KIV327695:KIV327698 KSR327695:KSR327698 LCN327695:LCN327698 LMJ327695:LMJ327698 LWF327695:LWF327698 MGB327695:MGB327698 MPX327695:MPX327698 MZT327695:MZT327698 NJP327695:NJP327698 NTL327695:NTL327698 ODH327695:ODH327698 OND327695:OND327698 OWZ327695:OWZ327698 PGV327695:PGV327698 PQR327695:PQR327698 QAN327695:QAN327698 QKJ327695:QKJ327698 QUF327695:QUF327698 REB327695:REB327698 RNX327695:RNX327698 RXT327695:RXT327698 SHP327695:SHP327698 SRL327695:SRL327698 TBH327695:TBH327698 TLD327695:TLD327698 TUZ327695:TUZ327698 UEV327695:UEV327698 UOR327695:UOR327698 UYN327695:UYN327698 VIJ327695:VIJ327698 VSF327695:VSF327698 WCB327695:WCB327698 WLX327695:WLX327698 WVT327695:WVT327698 M393231:M393234 JH393231:JH393234 TD393231:TD393234 ACZ393231:ACZ393234 AMV393231:AMV393234 AWR393231:AWR393234 BGN393231:BGN393234 BQJ393231:BQJ393234 CAF393231:CAF393234 CKB393231:CKB393234 CTX393231:CTX393234 DDT393231:DDT393234 DNP393231:DNP393234 DXL393231:DXL393234 EHH393231:EHH393234 ERD393231:ERD393234 FAZ393231:FAZ393234 FKV393231:FKV393234 FUR393231:FUR393234 GEN393231:GEN393234 GOJ393231:GOJ393234 GYF393231:GYF393234 HIB393231:HIB393234 HRX393231:HRX393234 IBT393231:IBT393234 ILP393231:ILP393234 IVL393231:IVL393234 JFH393231:JFH393234 JPD393231:JPD393234 JYZ393231:JYZ393234 KIV393231:KIV393234 KSR393231:KSR393234 LCN393231:LCN393234 LMJ393231:LMJ393234 LWF393231:LWF393234 MGB393231:MGB393234 MPX393231:MPX393234 MZT393231:MZT393234 NJP393231:NJP393234 NTL393231:NTL393234 ODH393231:ODH393234 OND393231:OND393234 OWZ393231:OWZ393234 PGV393231:PGV393234 PQR393231:PQR393234 QAN393231:QAN393234 QKJ393231:QKJ393234 QUF393231:QUF393234 REB393231:REB393234 RNX393231:RNX393234 RXT393231:RXT393234 SHP393231:SHP393234 SRL393231:SRL393234 TBH393231:TBH393234 TLD393231:TLD393234 TUZ393231:TUZ393234 UEV393231:UEV393234 UOR393231:UOR393234 UYN393231:UYN393234 VIJ393231:VIJ393234 VSF393231:VSF393234 WCB393231:WCB393234 WLX393231:WLX393234 WVT393231:WVT393234 M458767:M458770 JH458767:JH458770 TD458767:TD458770 ACZ458767:ACZ458770 AMV458767:AMV458770 AWR458767:AWR458770 BGN458767:BGN458770 BQJ458767:BQJ458770 CAF458767:CAF458770 CKB458767:CKB458770 CTX458767:CTX458770 DDT458767:DDT458770 DNP458767:DNP458770 DXL458767:DXL458770 EHH458767:EHH458770 ERD458767:ERD458770 FAZ458767:FAZ458770 FKV458767:FKV458770 FUR458767:FUR458770 GEN458767:GEN458770 GOJ458767:GOJ458770 GYF458767:GYF458770 HIB458767:HIB458770 HRX458767:HRX458770 IBT458767:IBT458770 ILP458767:ILP458770 IVL458767:IVL458770 JFH458767:JFH458770 JPD458767:JPD458770 JYZ458767:JYZ458770 KIV458767:KIV458770 KSR458767:KSR458770 LCN458767:LCN458770 LMJ458767:LMJ458770 LWF458767:LWF458770 MGB458767:MGB458770 MPX458767:MPX458770 MZT458767:MZT458770 NJP458767:NJP458770 NTL458767:NTL458770 ODH458767:ODH458770 OND458767:OND458770 OWZ458767:OWZ458770 PGV458767:PGV458770 PQR458767:PQR458770 QAN458767:QAN458770 QKJ458767:QKJ458770 QUF458767:QUF458770 REB458767:REB458770 RNX458767:RNX458770 RXT458767:RXT458770 SHP458767:SHP458770 SRL458767:SRL458770 TBH458767:TBH458770 TLD458767:TLD458770 TUZ458767:TUZ458770 UEV458767:UEV458770 UOR458767:UOR458770 UYN458767:UYN458770 VIJ458767:VIJ458770 VSF458767:VSF458770 WCB458767:WCB458770 WLX458767:WLX458770 WVT458767:WVT458770 M524303:M524306 JH524303:JH524306 TD524303:TD524306 ACZ524303:ACZ524306 AMV524303:AMV524306 AWR524303:AWR524306 BGN524303:BGN524306 BQJ524303:BQJ524306 CAF524303:CAF524306 CKB524303:CKB524306 CTX524303:CTX524306 DDT524303:DDT524306 DNP524303:DNP524306 DXL524303:DXL524306 EHH524303:EHH524306 ERD524303:ERD524306 FAZ524303:FAZ524306 FKV524303:FKV524306 FUR524303:FUR524306 GEN524303:GEN524306 GOJ524303:GOJ524306 GYF524303:GYF524306 HIB524303:HIB524306 HRX524303:HRX524306 IBT524303:IBT524306 ILP524303:ILP524306 IVL524303:IVL524306 JFH524303:JFH524306 JPD524303:JPD524306 JYZ524303:JYZ524306 KIV524303:KIV524306 KSR524303:KSR524306 LCN524303:LCN524306 LMJ524303:LMJ524306 LWF524303:LWF524306 MGB524303:MGB524306 MPX524303:MPX524306 MZT524303:MZT524306 NJP524303:NJP524306 NTL524303:NTL524306 ODH524303:ODH524306 OND524303:OND524306 OWZ524303:OWZ524306 PGV524303:PGV524306 PQR524303:PQR524306 QAN524303:QAN524306 QKJ524303:QKJ524306 QUF524303:QUF524306 REB524303:REB524306 RNX524303:RNX524306 RXT524303:RXT524306 SHP524303:SHP524306 SRL524303:SRL524306 TBH524303:TBH524306 TLD524303:TLD524306 TUZ524303:TUZ524306 UEV524303:UEV524306 UOR524303:UOR524306 UYN524303:UYN524306 VIJ524303:VIJ524306 VSF524303:VSF524306 WCB524303:WCB524306 WLX524303:WLX524306 WVT524303:WVT524306 M589839:M589842 JH589839:JH589842 TD589839:TD589842 ACZ589839:ACZ589842 AMV589839:AMV589842 AWR589839:AWR589842 BGN589839:BGN589842 BQJ589839:BQJ589842 CAF589839:CAF589842 CKB589839:CKB589842 CTX589839:CTX589842 DDT589839:DDT589842 DNP589839:DNP589842 DXL589839:DXL589842 EHH589839:EHH589842 ERD589839:ERD589842 FAZ589839:FAZ589842 FKV589839:FKV589842 FUR589839:FUR589842 GEN589839:GEN589842 GOJ589839:GOJ589842 GYF589839:GYF589842 HIB589839:HIB589842 HRX589839:HRX589842 IBT589839:IBT589842 ILP589839:ILP589842 IVL589839:IVL589842 JFH589839:JFH589842 JPD589839:JPD589842 JYZ589839:JYZ589842 KIV589839:KIV589842 KSR589839:KSR589842 LCN589839:LCN589842 LMJ589839:LMJ589842 LWF589839:LWF589842 MGB589839:MGB589842 MPX589839:MPX589842 MZT589839:MZT589842 NJP589839:NJP589842 NTL589839:NTL589842 ODH589839:ODH589842 OND589839:OND589842 OWZ589839:OWZ589842 PGV589839:PGV589842 PQR589839:PQR589842 QAN589839:QAN589842 QKJ589839:QKJ589842 QUF589839:QUF589842 REB589839:REB589842 RNX589839:RNX589842 RXT589839:RXT589842 SHP589839:SHP589842 SRL589839:SRL589842 TBH589839:TBH589842 TLD589839:TLD589842 TUZ589839:TUZ589842 UEV589839:UEV589842 UOR589839:UOR589842 UYN589839:UYN589842 VIJ589839:VIJ589842 VSF589839:VSF589842 WCB589839:WCB589842 WLX589839:WLX589842 WVT589839:WVT589842 M655375:M655378 JH655375:JH655378 TD655375:TD655378 ACZ655375:ACZ655378 AMV655375:AMV655378 AWR655375:AWR655378 BGN655375:BGN655378 BQJ655375:BQJ655378 CAF655375:CAF655378 CKB655375:CKB655378 CTX655375:CTX655378 DDT655375:DDT655378 DNP655375:DNP655378 DXL655375:DXL655378 EHH655375:EHH655378 ERD655375:ERD655378 FAZ655375:FAZ655378 FKV655375:FKV655378 FUR655375:FUR655378 GEN655375:GEN655378 GOJ655375:GOJ655378 GYF655375:GYF655378 HIB655375:HIB655378 HRX655375:HRX655378 IBT655375:IBT655378 ILP655375:ILP655378 IVL655375:IVL655378 JFH655375:JFH655378 JPD655375:JPD655378 JYZ655375:JYZ655378 KIV655375:KIV655378 KSR655375:KSR655378 LCN655375:LCN655378 LMJ655375:LMJ655378 LWF655375:LWF655378 MGB655375:MGB655378 MPX655375:MPX655378 MZT655375:MZT655378 NJP655375:NJP655378 NTL655375:NTL655378 ODH655375:ODH655378 OND655375:OND655378 OWZ655375:OWZ655378 PGV655375:PGV655378 PQR655375:PQR655378 QAN655375:QAN655378 QKJ655375:QKJ655378 QUF655375:QUF655378 REB655375:REB655378 RNX655375:RNX655378 RXT655375:RXT655378 SHP655375:SHP655378 SRL655375:SRL655378 TBH655375:TBH655378 TLD655375:TLD655378 TUZ655375:TUZ655378 UEV655375:UEV655378 UOR655375:UOR655378 UYN655375:UYN655378 VIJ655375:VIJ655378 VSF655375:VSF655378 WCB655375:WCB655378 WLX655375:WLX655378 WVT655375:WVT655378 M720911:M720914 JH720911:JH720914 TD720911:TD720914 ACZ720911:ACZ720914 AMV720911:AMV720914 AWR720911:AWR720914 BGN720911:BGN720914 BQJ720911:BQJ720914 CAF720911:CAF720914 CKB720911:CKB720914 CTX720911:CTX720914 DDT720911:DDT720914 DNP720911:DNP720914 DXL720911:DXL720914 EHH720911:EHH720914 ERD720911:ERD720914 FAZ720911:FAZ720914 FKV720911:FKV720914 FUR720911:FUR720914 GEN720911:GEN720914 GOJ720911:GOJ720914 GYF720911:GYF720914 HIB720911:HIB720914 HRX720911:HRX720914 IBT720911:IBT720914 ILP720911:ILP720914 IVL720911:IVL720914 JFH720911:JFH720914 JPD720911:JPD720914 JYZ720911:JYZ720914 KIV720911:KIV720914 KSR720911:KSR720914 LCN720911:LCN720914 LMJ720911:LMJ720914 LWF720911:LWF720914 MGB720911:MGB720914 MPX720911:MPX720914 MZT720911:MZT720914 NJP720911:NJP720914 NTL720911:NTL720914 ODH720911:ODH720914 OND720911:OND720914 OWZ720911:OWZ720914 PGV720911:PGV720914 PQR720911:PQR720914 QAN720911:QAN720914 QKJ720911:QKJ720914 QUF720911:QUF720914 REB720911:REB720914 RNX720911:RNX720914 RXT720911:RXT720914 SHP720911:SHP720914 SRL720911:SRL720914 TBH720911:TBH720914 TLD720911:TLD720914 TUZ720911:TUZ720914 UEV720911:UEV720914 UOR720911:UOR720914 UYN720911:UYN720914 VIJ720911:VIJ720914 VSF720911:VSF720914 WCB720911:WCB720914 WLX720911:WLX720914 WVT720911:WVT720914 M786447:M786450 JH786447:JH786450 TD786447:TD786450 ACZ786447:ACZ786450 AMV786447:AMV786450 AWR786447:AWR786450 BGN786447:BGN786450 BQJ786447:BQJ786450 CAF786447:CAF786450 CKB786447:CKB786450 CTX786447:CTX786450 DDT786447:DDT786450 DNP786447:DNP786450 DXL786447:DXL786450 EHH786447:EHH786450 ERD786447:ERD786450 FAZ786447:FAZ786450 FKV786447:FKV786450 FUR786447:FUR786450 GEN786447:GEN786450 GOJ786447:GOJ786450 GYF786447:GYF786450 HIB786447:HIB786450 HRX786447:HRX786450 IBT786447:IBT786450 ILP786447:ILP786450 IVL786447:IVL786450 JFH786447:JFH786450 JPD786447:JPD786450 JYZ786447:JYZ786450 KIV786447:KIV786450 KSR786447:KSR786450 LCN786447:LCN786450 LMJ786447:LMJ786450 LWF786447:LWF786450 MGB786447:MGB786450 MPX786447:MPX786450 MZT786447:MZT786450 NJP786447:NJP786450 NTL786447:NTL786450 ODH786447:ODH786450 OND786447:OND786450 OWZ786447:OWZ786450 PGV786447:PGV786450 PQR786447:PQR786450 QAN786447:QAN786450 QKJ786447:QKJ786450 QUF786447:QUF786450 REB786447:REB786450 RNX786447:RNX786450 RXT786447:RXT786450 SHP786447:SHP786450 SRL786447:SRL786450 TBH786447:TBH786450 TLD786447:TLD786450 TUZ786447:TUZ786450 UEV786447:UEV786450 UOR786447:UOR786450 UYN786447:UYN786450 VIJ786447:VIJ786450 VSF786447:VSF786450 WCB786447:WCB786450 WLX786447:WLX786450 WVT786447:WVT786450 M851983:M851986 JH851983:JH851986 TD851983:TD851986 ACZ851983:ACZ851986 AMV851983:AMV851986 AWR851983:AWR851986 BGN851983:BGN851986 BQJ851983:BQJ851986 CAF851983:CAF851986 CKB851983:CKB851986 CTX851983:CTX851986 DDT851983:DDT851986 DNP851983:DNP851986 DXL851983:DXL851986 EHH851983:EHH851986 ERD851983:ERD851986 FAZ851983:FAZ851986 FKV851983:FKV851986 FUR851983:FUR851986 GEN851983:GEN851986 GOJ851983:GOJ851986 GYF851983:GYF851986 HIB851983:HIB851986 HRX851983:HRX851986 IBT851983:IBT851986 ILP851983:ILP851986 IVL851983:IVL851986 JFH851983:JFH851986 JPD851983:JPD851986 JYZ851983:JYZ851986 KIV851983:KIV851986 KSR851983:KSR851986 LCN851983:LCN851986 LMJ851983:LMJ851986 LWF851983:LWF851986 MGB851983:MGB851986 MPX851983:MPX851986 MZT851983:MZT851986 NJP851983:NJP851986 NTL851983:NTL851986 ODH851983:ODH851986 OND851983:OND851986 OWZ851983:OWZ851986 PGV851983:PGV851986 PQR851983:PQR851986 QAN851983:QAN851986 QKJ851983:QKJ851986 QUF851983:QUF851986 REB851983:REB851986 RNX851983:RNX851986 RXT851983:RXT851986 SHP851983:SHP851986 SRL851983:SRL851986 TBH851983:TBH851986 TLD851983:TLD851986 TUZ851983:TUZ851986 UEV851983:UEV851986 UOR851983:UOR851986 UYN851983:UYN851986 VIJ851983:VIJ851986 VSF851983:VSF851986 WCB851983:WCB851986 WLX851983:WLX851986 WVT851983:WVT851986 M917519:M917522 JH917519:JH917522 TD917519:TD917522 ACZ917519:ACZ917522 AMV917519:AMV917522 AWR917519:AWR917522 BGN917519:BGN917522 BQJ917519:BQJ917522 CAF917519:CAF917522 CKB917519:CKB917522 CTX917519:CTX917522 DDT917519:DDT917522 DNP917519:DNP917522 DXL917519:DXL917522 EHH917519:EHH917522 ERD917519:ERD917522 FAZ917519:FAZ917522 FKV917519:FKV917522 FUR917519:FUR917522 GEN917519:GEN917522 GOJ917519:GOJ917522 GYF917519:GYF917522 HIB917519:HIB917522 HRX917519:HRX917522 IBT917519:IBT917522 ILP917519:ILP917522 IVL917519:IVL917522 JFH917519:JFH917522 JPD917519:JPD917522 JYZ917519:JYZ917522 KIV917519:KIV917522 KSR917519:KSR917522 LCN917519:LCN917522 LMJ917519:LMJ917522 LWF917519:LWF917522 MGB917519:MGB917522 MPX917519:MPX917522 MZT917519:MZT917522 NJP917519:NJP917522 NTL917519:NTL917522 ODH917519:ODH917522 OND917519:OND917522 OWZ917519:OWZ917522 PGV917519:PGV917522 PQR917519:PQR917522 QAN917519:QAN917522 QKJ917519:QKJ917522 QUF917519:QUF917522 REB917519:REB917522 RNX917519:RNX917522 RXT917519:RXT917522 SHP917519:SHP917522 SRL917519:SRL917522 TBH917519:TBH917522 TLD917519:TLD917522 TUZ917519:TUZ917522 UEV917519:UEV917522 UOR917519:UOR917522 UYN917519:UYN917522 VIJ917519:VIJ917522 VSF917519:VSF917522 WCB917519:WCB917522 WLX917519:WLX917522 WVT917519:WVT917522 M983055:M983058 JH983055:JH983058 TD983055:TD983058 ACZ983055:ACZ983058 AMV983055:AMV983058 AWR983055:AWR983058 BGN983055:BGN983058 BQJ983055:BQJ983058 CAF983055:CAF983058 CKB983055:CKB983058 CTX983055:CTX983058 DDT983055:DDT983058 DNP983055:DNP983058 DXL983055:DXL983058 EHH983055:EHH983058 ERD983055:ERD983058 FAZ983055:FAZ983058 FKV983055:FKV983058 FUR983055:FUR983058 GEN983055:GEN983058 GOJ983055:GOJ983058 GYF983055:GYF983058 HIB983055:HIB983058 HRX983055:HRX983058 IBT983055:IBT983058 ILP983055:ILP983058 IVL983055:IVL983058 JFH983055:JFH983058 JPD983055:JPD983058 JYZ983055:JYZ983058 KIV983055:KIV983058 KSR983055:KSR983058 LCN983055:LCN983058 LMJ983055:LMJ983058 LWF983055:LWF983058 MGB983055:MGB983058 MPX983055:MPX983058 MZT983055:MZT983058 NJP983055:NJP983058 NTL983055:NTL983058 ODH983055:ODH983058 OND983055:OND983058 OWZ983055:OWZ983058 PGV983055:PGV983058 PQR983055:PQR983058 QAN983055:QAN983058 QKJ983055:QKJ983058 QUF983055:QUF983058 REB983055:REB983058 RNX983055:RNX983058 RXT983055:RXT983058 SHP983055:SHP983058 SRL983055:SRL983058 TBH983055:TBH983058 TLD983055:TLD983058 TUZ983055:TUZ983058 UEV983055:UEV983058 UOR983055:UOR983058 UYN983055:UYN983058 VIJ983055:VIJ983058 VSF983055:VSF983058 WCB983055:WCB983058 WLX983055:WLX983058 WVT983055:WVT983058 M7:M12 JH7:JH12 TD7:TD12 ACZ7:ACZ12 AMV7:AMV12 AWR7:AWR12 BGN7:BGN12 BQJ7:BQJ12 CAF7:CAF12 CKB7:CKB12 CTX7:CTX12 DDT7:DDT12 DNP7:DNP12 DXL7:DXL12 EHH7:EHH12 ERD7:ERD12 FAZ7:FAZ12 FKV7:FKV12 FUR7:FUR12 GEN7:GEN12 GOJ7:GOJ12 GYF7:GYF12 HIB7:HIB12 HRX7:HRX12 IBT7:IBT12 ILP7:ILP12 IVL7:IVL12 JFH7:JFH12 JPD7:JPD12 JYZ7:JYZ12 KIV7:KIV12 KSR7:KSR12 LCN7:LCN12 LMJ7:LMJ12 LWF7:LWF12 MGB7:MGB12 MPX7:MPX12 MZT7:MZT12 NJP7:NJP12 NTL7:NTL12 ODH7:ODH12 OND7:OND12 OWZ7:OWZ12 PGV7:PGV12 PQR7:PQR12 QAN7:QAN12 QKJ7:QKJ12 QUF7:QUF12 REB7:REB12 RNX7:RNX12 RXT7:RXT12 SHP7:SHP12 SRL7:SRL12 TBH7:TBH12 TLD7:TLD12 TUZ7:TUZ12 UEV7:UEV12 UOR7:UOR12 UYN7:UYN12 VIJ7:VIJ12 VSF7:VSF12 WCB7:WCB12 WLX7:WLX12 WVT7:WVT12 M65544:M65549 JH65544:JH65549 TD65544:TD65549 ACZ65544:ACZ65549 AMV65544:AMV65549 AWR65544:AWR65549 BGN65544:BGN65549 BQJ65544:BQJ65549 CAF65544:CAF65549 CKB65544:CKB65549 CTX65544:CTX65549 DDT65544:DDT65549 DNP65544:DNP65549 DXL65544:DXL65549 EHH65544:EHH65549 ERD65544:ERD65549 FAZ65544:FAZ65549 FKV65544:FKV65549 FUR65544:FUR65549 GEN65544:GEN65549 GOJ65544:GOJ65549 GYF65544:GYF65549 HIB65544:HIB65549 HRX65544:HRX65549 IBT65544:IBT65549 ILP65544:ILP65549 IVL65544:IVL65549 JFH65544:JFH65549 JPD65544:JPD65549 JYZ65544:JYZ65549 KIV65544:KIV65549 KSR65544:KSR65549 LCN65544:LCN65549 LMJ65544:LMJ65549 LWF65544:LWF65549 MGB65544:MGB65549 MPX65544:MPX65549 MZT65544:MZT65549 NJP65544:NJP65549 NTL65544:NTL65549 ODH65544:ODH65549 OND65544:OND65549 OWZ65544:OWZ65549 PGV65544:PGV65549 PQR65544:PQR65549 QAN65544:QAN65549 QKJ65544:QKJ65549 QUF65544:QUF65549 REB65544:REB65549 RNX65544:RNX65549 RXT65544:RXT65549 SHP65544:SHP65549 SRL65544:SRL65549 TBH65544:TBH65549 TLD65544:TLD65549 TUZ65544:TUZ65549 UEV65544:UEV65549 UOR65544:UOR65549 UYN65544:UYN65549 VIJ65544:VIJ65549 VSF65544:VSF65549 WCB65544:WCB65549 WLX65544:WLX65549 WVT65544:WVT65549 M131080:M131085 JH131080:JH131085 TD131080:TD131085 ACZ131080:ACZ131085 AMV131080:AMV131085 AWR131080:AWR131085 BGN131080:BGN131085 BQJ131080:BQJ131085 CAF131080:CAF131085 CKB131080:CKB131085 CTX131080:CTX131085 DDT131080:DDT131085 DNP131080:DNP131085 DXL131080:DXL131085 EHH131080:EHH131085 ERD131080:ERD131085 FAZ131080:FAZ131085 FKV131080:FKV131085 FUR131080:FUR131085 GEN131080:GEN131085 GOJ131080:GOJ131085 GYF131080:GYF131085 HIB131080:HIB131085 HRX131080:HRX131085 IBT131080:IBT131085 ILP131080:ILP131085 IVL131080:IVL131085 JFH131080:JFH131085 JPD131080:JPD131085 JYZ131080:JYZ131085 KIV131080:KIV131085 KSR131080:KSR131085 LCN131080:LCN131085 LMJ131080:LMJ131085 LWF131080:LWF131085 MGB131080:MGB131085 MPX131080:MPX131085 MZT131080:MZT131085 NJP131080:NJP131085 NTL131080:NTL131085 ODH131080:ODH131085 OND131080:OND131085 OWZ131080:OWZ131085 PGV131080:PGV131085 PQR131080:PQR131085 QAN131080:QAN131085 QKJ131080:QKJ131085 QUF131080:QUF131085 REB131080:REB131085 RNX131080:RNX131085 RXT131080:RXT131085 SHP131080:SHP131085 SRL131080:SRL131085 TBH131080:TBH131085 TLD131080:TLD131085 TUZ131080:TUZ131085 UEV131080:UEV131085 UOR131080:UOR131085 UYN131080:UYN131085 VIJ131080:VIJ131085 VSF131080:VSF131085 WCB131080:WCB131085 WLX131080:WLX131085 WVT131080:WVT131085 M196616:M196621 JH196616:JH196621 TD196616:TD196621 ACZ196616:ACZ196621 AMV196616:AMV196621 AWR196616:AWR196621 BGN196616:BGN196621 BQJ196616:BQJ196621 CAF196616:CAF196621 CKB196616:CKB196621 CTX196616:CTX196621 DDT196616:DDT196621 DNP196616:DNP196621 DXL196616:DXL196621 EHH196616:EHH196621 ERD196616:ERD196621 FAZ196616:FAZ196621 FKV196616:FKV196621 FUR196616:FUR196621 GEN196616:GEN196621 GOJ196616:GOJ196621 GYF196616:GYF196621 HIB196616:HIB196621 HRX196616:HRX196621 IBT196616:IBT196621 ILP196616:ILP196621 IVL196616:IVL196621 JFH196616:JFH196621 JPD196616:JPD196621 JYZ196616:JYZ196621 KIV196616:KIV196621 KSR196616:KSR196621 LCN196616:LCN196621 LMJ196616:LMJ196621 LWF196616:LWF196621 MGB196616:MGB196621 MPX196616:MPX196621 MZT196616:MZT196621 NJP196616:NJP196621 NTL196616:NTL196621 ODH196616:ODH196621 OND196616:OND196621 OWZ196616:OWZ196621 PGV196616:PGV196621 PQR196616:PQR196621 QAN196616:QAN196621 QKJ196616:QKJ196621 QUF196616:QUF196621 REB196616:REB196621 RNX196616:RNX196621 RXT196616:RXT196621 SHP196616:SHP196621 SRL196616:SRL196621 TBH196616:TBH196621 TLD196616:TLD196621 TUZ196616:TUZ196621 UEV196616:UEV196621 UOR196616:UOR196621 UYN196616:UYN196621 VIJ196616:VIJ196621 VSF196616:VSF196621 WCB196616:WCB196621 WLX196616:WLX196621 WVT196616:WVT196621 M262152:M262157 JH262152:JH262157 TD262152:TD262157 ACZ262152:ACZ262157 AMV262152:AMV262157 AWR262152:AWR262157 BGN262152:BGN262157 BQJ262152:BQJ262157 CAF262152:CAF262157 CKB262152:CKB262157 CTX262152:CTX262157 DDT262152:DDT262157 DNP262152:DNP262157 DXL262152:DXL262157 EHH262152:EHH262157 ERD262152:ERD262157 FAZ262152:FAZ262157 FKV262152:FKV262157 FUR262152:FUR262157 GEN262152:GEN262157 GOJ262152:GOJ262157 GYF262152:GYF262157 HIB262152:HIB262157 HRX262152:HRX262157 IBT262152:IBT262157 ILP262152:ILP262157 IVL262152:IVL262157 JFH262152:JFH262157 JPD262152:JPD262157 JYZ262152:JYZ262157 KIV262152:KIV262157 KSR262152:KSR262157 LCN262152:LCN262157 LMJ262152:LMJ262157 LWF262152:LWF262157 MGB262152:MGB262157 MPX262152:MPX262157 MZT262152:MZT262157 NJP262152:NJP262157 NTL262152:NTL262157 ODH262152:ODH262157 OND262152:OND262157 OWZ262152:OWZ262157 PGV262152:PGV262157 PQR262152:PQR262157 QAN262152:QAN262157 QKJ262152:QKJ262157 QUF262152:QUF262157 REB262152:REB262157 RNX262152:RNX262157 RXT262152:RXT262157 SHP262152:SHP262157 SRL262152:SRL262157 TBH262152:TBH262157 TLD262152:TLD262157 TUZ262152:TUZ262157 UEV262152:UEV262157 UOR262152:UOR262157 UYN262152:UYN262157 VIJ262152:VIJ262157 VSF262152:VSF262157 WCB262152:WCB262157 WLX262152:WLX262157 WVT262152:WVT262157 M327688:M327693 JH327688:JH327693 TD327688:TD327693 ACZ327688:ACZ327693 AMV327688:AMV327693 AWR327688:AWR327693 BGN327688:BGN327693 BQJ327688:BQJ327693 CAF327688:CAF327693 CKB327688:CKB327693 CTX327688:CTX327693 DDT327688:DDT327693 DNP327688:DNP327693 DXL327688:DXL327693 EHH327688:EHH327693 ERD327688:ERD327693 FAZ327688:FAZ327693 FKV327688:FKV327693 FUR327688:FUR327693 GEN327688:GEN327693 GOJ327688:GOJ327693 GYF327688:GYF327693 HIB327688:HIB327693 HRX327688:HRX327693 IBT327688:IBT327693 ILP327688:ILP327693 IVL327688:IVL327693 JFH327688:JFH327693 JPD327688:JPD327693 JYZ327688:JYZ327693 KIV327688:KIV327693 KSR327688:KSR327693 LCN327688:LCN327693 LMJ327688:LMJ327693 LWF327688:LWF327693 MGB327688:MGB327693 MPX327688:MPX327693 MZT327688:MZT327693 NJP327688:NJP327693 NTL327688:NTL327693 ODH327688:ODH327693 OND327688:OND327693 OWZ327688:OWZ327693 PGV327688:PGV327693 PQR327688:PQR327693 QAN327688:QAN327693 QKJ327688:QKJ327693 QUF327688:QUF327693 REB327688:REB327693 RNX327688:RNX327693 RXT327688:RXT327693 SHP327688:SHP327693 SRL327688:SRL327693 TBH327688:TBH327693 TLD327688:TLD327693 TUZ327688:TUZ327693 UEV327688:UEV327693 UOR327688:UOR327693 UYN327688:UYN327693 VIJ327688:VIJ327693 VSF327688:VSF327693 WCB327688:WCB327693 WLX327688:WLX327693 WVT327688:WVT327693 M393224:M393229 JH393224:JH393229 TD393224:TD393229 ACZ393224:ACZ393229 AMV393224:AMV393229 AWR393224:AWR393229 BGN393224:BGN393229 BQJ393224:BQJ393229 CAF393224:CAF393229 CKB393224:CKB393229 CTX393224:CTX393229 DDT393224:DDT393229 DNP393224:DNP393229 DXL393224:DXL393229 EHH393224:EHH393229 ERD393224:ERD393229 FAZ393224:FAZ393229 FKV393224:FKV393229 FUR393224:FUR393229 GEN393224:GEN393229 GOJ393224:GOJ393229 GYF393224:GYF393229 HIB393224:HIB393229 HRX393224:HRX393229 IBT393224:IBT393229 ILP393224:ILP393229 IVL393224:IVL393229 JFH393224:JFH393229 JPD393224:JPD393229 JYZ393224:JYZ393229 KIV393224:KIV393229 KSR393224:KSR393229 LCN393224:LCN393229 LMJ393224:LMJ393229 LWF393224:LWF393229 MGB393224:MGB393229 MPX393224:MPX393229 MZT393224:MZT393229 NJP393224:NJP393229 NTL393224:NTL393229 ODH393224:ODH393229 OND393224:OND393229 OWZ393224:OWZ393229 PGV393224:PGV393229 PQR393224:PQR393229 QAN393224:QAN393229 QKJ393224:QKJ393229 QUF393224:QUF393229 REB393224:REB393229 RNX393224:RNX393229 RXT393224:RXT393229 SHP393224:SHP393229 SRL393224:SRL393229 TBH393224:TBH393229 TLD393224:TLD393229 TUZ393224:TUZ393229 UEV393224:UEV393229 UOR393224:UOR393229 UYN393224:UYN393229 VIJ393224:VIJ393229 VSF393224:VSF393229 WCB393224:WCB393229 WLX393224:WLX393229 WVT393224:WVT393229 M458760:M458765 JH458760:JH458765 TD458760:TD458765 ACZ458760:ACZ458765 AMV458760:AMV458765 AWR458760:AWR458765 BGN458760:BGN458765 BQJ458760:BQJ458765 CAF458760:CAF458765 CKB458760:CKB458765 CTX458760:CTX458765 DDT458760:DDT458765 DNP458760:DNP458765 DXL458760:DXL458765 EHH458760:EHH458765 ERD458760:ERD458765 FAZ458760:FAZ458765 FKV458760:FKV458765 FUR458760:FUR458765 GEN458760:GEN458765 GOJ458760:GOJ458765 GYF458760:GYF458765 HIB458760:HIB458765 HRX458760:HRX458765 IBT458760:IBT458765 ILP458760:ILP458765 IVL458760:IVL458765 JFH458760:JFH458765 JPD458760:JPD458765 JYZ458760:JYZ458765 KIV458760:KIV458765 KSR458760:KSR458765 LCN458760:LCN458765 LMJ458760:LMJ458765 LWF458760:LWF458765 MGB458760:MGB458765 MPX458760:MPX458765 MZT458760:MZT458765 NJP458760:NJP458765 NTL458760:NTL458765 ODH458760:ODH458765 OND458760:OND458765 OWZ458760:OWZ458765 PGV458760:PGV458765 PQR458760:PQR458765 QAN458760:QAN458765 QKJ458760:QKJ458765 QUF458760:QUF458765 REB458760:REB458765 RNX458760:RNX458765 RXT458760:RXT458765 SHP458760:SHP458765 SRL458760:SRL458765 TBH458760:TBH458765 TLD458760:TLD458765 TUZ458760:TUZ458765 UEV458760:UEV458765 UOR458760:UOR458765 UYN458760:UYN458765 VIJ458760:VIJ458765 VSF458760:VSF458765 WCB458760:WCB458765 WLX458760:WLX458765 WVT458760:WVT458765 M524296:M524301 JH524296:JH524301 TD524296:TD524301 ACZ524296:ACZ524301 AMV524296:AMV524301 AWR524296:AWR524301 BGN524296:BGN524301 BQJ524296:BQJ524301 CAF524296:CAF524301 CKB524296:CKB524301 CTX524296:CTX524301 DDT524296:DDT524301 DNP524296:DNP524301 DXL524296:DXL524301 EHH524296:EHH524301 ERD524296:ERD524301 FAZ524296:FAZ524301 FKV524296:FKV524301 FUR524296:FUR524301 GEN524296:GEN524301 GOJ524296:GOJ524301 GYF524296:GYF524301 HIB524296:HIB524301 HRX524296:HRX524301 IBT524296:IBT524301 ILP524296:ILP524301 IVL524296:IVL524301 JFH524296:JFH524301 JPD524296:JPD524301 JYZ524296:JYZ524301 KIV524296:KIV524301 KSR524296:KSR524301 LCN524296:LCN524301 LMJ524296:LMJ524301 LWF524296:LWF524301 MGB524296:MGB524301 MPX524296:MPX524301 MZT524296:MZT524301 NJP524296:NJP524301 NTL524296:NTL524301 ODH524296:ODH524301 OND524296:OND524301 OWZ524296:OWZ524301 PGV524296:PGV524301 PQR524296:PQR524301 QAN524296:QAN524301 QKJ524296:QKJ524301 QUF524296:QUF524301 REB524296:REB524301 RNX524296:RNX524301 RXT524296:RXT524301 SHP524296:SHP524301 SRL524296:SRL524301 TBH524296:TBH524301 TLD524296:TLD524301 TUZ524296:TUZ524301 UEV524296:UEV524301 UOR524296:UOR524301 UYN524296:UYN524301 VIJ524296:VIJ524301 VSF524296:VSF524301 WCB524296:WCB524301 WLX524296:WLX524301 WVT524296:WVT524301 M589832:M589837 JH589832:JH589837 TD589832:TD589837 ACZ589832:ACZ589837 AMV589832:AMV589837 AWR589832:AWR589837 BGN589832:BGN589837 BQJ589832:BQJ589837 CAF589832:CAF589837 CKB589832:CKB589837 CTX589832:CTX589837 DDT589832:DDT589837 DNP589832:DNP589837 DXL589832:DXL589837 EHH589832:EHH589837 ERD589832:ERD589837 FAZ589832:FAZ589837 FKV589832:FKV589837 FUR589832:FUR589837 GEN589832:GEN589837 GOJ589832:GOJ589837 GYF589832:GYF589837 HIB589832:HIB589837 HRX589832:HRX589837 IBT589832:IBT589837 ILP589832:ILP589837 IVL589832:IVL589837 JFH589832:JFH589837 JPD589832:JPD589837 JYZ589832:JYZ589837 KIV589832:KIV589837 KSR589832:KSR589837 LCN589832:LCN589837 LMJ589832:LMJ589837 LWF589832:LWF589837 MGB589832:MGB589837 MPX589832:MPX589837 MZT589832:MZT589837 NJP589832:NJP589837 NTL589832:NTL589837 ODH589832:ODH589837 OND589832:OND589837 OWZ589832:OWZ589837 PGV589832:PGV589837 PQR589832:PQR589837 QAN589832:QAN589837 QKJ589832:QKJ589837 QUF589832:QUF589837 REB589832:REB589837 RNX589832:RNX589837 RXT589832:RXT589837 SHP589832:SHP589837 SRL589832:SRL589837 TBH589832:TBH589837 TLD589832:TLD589837 TUZ589832:TUZ589837 UEV589832:UEV589837 UOR589832:UOR589837 UYN589832:UYN589837 VIJ589832:VIJ589837 VSF589832:VSF589837 WCB589832:WCB589837 WLX589832:WLX589837 WVT589832:WVT589837 M655368:M655373 JH655368:JH655373 TD655368:TD655373 ACZ655368:ACZ655373 AMV655368:AMV655373 AWR655368:AWR655373 BGN655368:BGN655373 BQJ655368:BQJ655373 CAF655368:CAF655373 CKB655368:CKB655373 CTX655368:CTX655373 DDT655368:DDT655373 DNP655368:DNP655373 DXL655368:DXL655373 EHH655368:EHH655373 ERD655368:ERD655373 FAZ655368:FAZ655373 FKV655368:FKV655373 FUR655368:FUR655373 GEN655368:GEN655373 GOJ655368:GOJ655373 GYF655368:GYF655373 HIB655368:HIB655373 HRX655368:HRX655373 IBT655368:IBT655373 ILP655368:ILP655373 IVL655368:IVL655373 JFH655368:JFH655373 JPD655368:JPD655373 JYZ655368:JYZ655373 KIV655368:KIV655373 KSR655368:KSR655373 LCN655368:LCN655373 LMJ655368:LMJ655373 LWF655368:LWF655373 MGB655368:MGB655373 MPX655368:MPX655373 MZT655368:MZT655373 NJP655368:NJP655373 NTL655368:NTL655373 ODH655368:ODH655373 OND655368:OND655373 OWZ655368:OWZ655373 PGV655368:PGV655373 PQR655368:PQR655373 QAN655368:QAN655373 QKJ655368:QKJ655373 QUF655368:QUF655373 REB655368:REB655373 RNX655368:RNX655373 RXT655368:RXT655373 SHP655368:SHP655373 SRL655368:SRL655373 TBH655368:TBH655373 TLD655368:TLD655373 TUZ655368:TUZ655373 UEV655368:UEV655373 UOR655368:UOR655373 UYN655368:UYN655373 VIJ655368:VIJ655373 VSF655368:VSF655373 WCB655368:WCB655373 WLX655368:WLX655373 WVT655368:WVT655373 M720904:M720909 JH720904:JH720909 TD720904:TD720909 ACZ720904:ACZ720909 AMV720904:AMV720909 AWR720904:AWR720909 BGN720904:BGN720909 BQJ720904:BQJ720909 CAF720904:CAF720909 CKB720904:CKB720909 CTX720904:CTX720909 DDT720904:DDT720909 DNP720904:DNP720909 DXL720904:DXL720909 EHH720904:EHH720909 ERD720904:ERD720909 FAZ720904:FAZ720909 FKV720904:FKV720909 FUR720904:FUR720909 GEN720904:GEN720909 GOJ720904:GOJ720909 GYF720904:GYF720909 HIB720904:HIB720909 HRX720904:HRX720909 IBT720904:IBT720909 ILP720904:ILP720909 IVL720904:IVL720909 JFH720904:JFH720909 JPD720904:JPD720909 JYZ720904:JYZ720909 KIV720904:KIV720909 KSR720904:KSR720909 LCN720904:LCN720909 LMJ720904:LMJ720909 LWF720904:LWF720909 MGB720904:MGB720909 MPX720904:MPX720909 MZT720904:MZT720909 NJP720904:NJP720909 NTL720904:NTL720909 ODH720904:ODH720909 OND720904:OND720909 OWZ720904:OWZ720909 PGV720904:PGV720909 PQR720904:PQR720909 QAN720904:QAN720909 QKJ720904:QKJ720909 QUF720904:QUF720909 REB720904:REB720909 RNX720904:RNX720909 RXT720904:RXT720909 SHP720904:SHP720909 SRL720904:SRL720909 TBH720904:TBH720909 TLD720904:TLD720909 TUZ720904:TUZ720909 UEV720904:UEV720909 UOR720904:UOR720909 UYN720904:UYN720909 VIJ720904:VIJ720909 VSF720904:VSF720909 WCB720904:WCB720909 WLX720904:WLX720909 WVT720904:WVT720909 M786440:M786445 JH786440:JH786445 TD786440:TD786445 ACZ786440:ACZ786445 AMV786440:AMV786445 AWR786440:AWR786445 BGN786440:BGN786445 BQJ786440:BQJ786445 CAF786440:CAF786445 CKB786440:CKB786445 CTX786440:CTX786445 DDT786440:DDT786445 DNP786440:DNP786445 DXL786440:DXL786445 EHH786440:EHH786445 ERD786440:ERD786445 FAZ786440:FAZ786445 FKV786440:FKV786445 FUR786440:FUR786445 GEN786440:GEN786445 GOJ786440:GOJ786445 GYF786440:GYF786445 HIB786440:HIB786445 HRX786440:HRX786445 IBT786440:IBT786445 ILP786440:ILP786445 IVL786440:IVL786445 JFH786440:JFH786445 JPD786440:JPD786445 JYZ786440:JYZ786445 KIV786440:KIV786445 KSR786440:KSR786445 LCN786440:LCN786445 LMJ786440:LMJ786445 LWF786440:LWF786445 MGB786440:MGB786445 MPX786440:MPX786445 MZT786440:MZT786445 NJP786440:NJP786445 NTL786440:NTL786445 ODH786440:ODH786445 OND786440:OND786445 OWZ786440:OWZ786445 PGV786440:PGV786445 PQR786440:PQR786445 QAN786440:QAN786445 QKJ786440:QKJ786445 QUF786440:QUF786445 REB786440:REB786445 RNX786440:RNX786445 RXT786440:RXT786445 SHP786440:SHP786445 SRL786440:SRL786445 TBH786440:TBH786445 TLD786440:TLD786445 TUZ786440:TUZ786445 UEV786440:UEV786445 UOR786440:UOR786445 UYN786440:UYN786445 VIJ786440:VIJ786445 VSF786440:VSF786445 WCB786440:WCB786445 WLX786440:WLX786445 WVT786440:WVT786445 M851976:M851981 JH851976:JH851981 TD851976:TD851981 ACZ851976:ACZ851981 AMV851976:AMV851981 AWR851976:AWR851981 BGN851976:BGN851981 BQJ851976:BQJ851981 CAF851976:CAF851981 CKB851976:CKB851981 CTX851976:CTX851981 DDT851976:DDT851981 DNP851976:DNP851981 DXL851976:DXL851981 EHH851976:EHH851981 ERD851976:ERD851981 FAZ851976:FAZ851981 FKV851976:FKV851981 FUR851976:FUR851981 GEN851976:GEN851981 GOJ851976:GOJ851981 GYF851976:GYF851981 HIB851976:HIB851981 HRX851976:HRX851981 IBT851976:IBT851981 ILP851976:ILP851981 IVL851976:IVL851981 JFH851976:JFH851981 JPD851976:JPD851981 JYZ851976:JYZ851981 KIV851976:KIV851981 KSR851976:KSR851981 LCN851976:LCN851981 LMJ851976:LMJ851981 LWF851976:LWF851981 MGB851976:MGB851981 MPX851976:MPX851981 MZT851976:MZT851981 NJP851976:NJP851981 NTL851976:NTL851981 ODH851976:ODH851981 OND851976:OND851981 OWZ851976:OWZ851981 PGV851976:PGV851981 PQR851976:PQR851981 QAN851976:QAN851981 QKJ851976:QKJ851981 QUF851976:QUF851981 REB851976:REB851981 RNX851976:RNX851981 RXT851976:RXT851981 SHP851976:SHP851981 SRL851976:SRL851981 TBH851976:TBH851981 TLD851976:TLD851981 TUZ851976:TUZ851981 UEV851976:UEV851981 UOR851976:UOR851981 UYN851976:UYN851981 VIJ851976:VIJ851981 VSF851976:VSF851981 WCB851976:WCB851981 WLX851976:WLX851981 WVT851976:WVT851981 M917512:M917517 JH917512:JH917517 TD917512:TD917517 ACZ917512:ACZ917517 AMV917512:AMV917517 AWR917512:AWR917517 BGN917512:BGN917517 BQJ917512:BQJ917517 CAF917512:CAF917517 CKB917512:CKB917517 CTX917512:CTX917517 DDT917512:DDT917517 DNP917512:DNP917517 DXL917512:DXL917517 EHH917512:EHH917517 ERD917512:ERD917517 FAZ917512:FAZ917517 FKV917512:FKV917517 FUR917512:FUR917517 GEN917512:GEN917517 GOJ917512:GOJ917517 GYF917512:GYF917517 HIB917512:HIB917517 HRX917512:HRX917517 IBT917512:IBT917517 ILP917512:ILP917517 IVL917512:IVL917517 JFH917512:JFH917517 JPD917512:JPD917517 JYZ917512:JYZ917517 KIV917512:KIV917517 KSR917512:KSR917517 LCN917512:LCN917517 LMJ917512:LMJ917517 LWF917512:LWF917517 MGB917512:MGB917517 MPX917512:MPX917517 MZT917512:MZT917517 NJP917512:NJP917517 NTL917512:NTL917517 ODH917512:ODH917517 OND917512:OND917517 OWZ917512:OWZ917517 PGV917512:PGV917517 PQR917512:PQR917517 QAN917512:QAN917517 QKJ917512:QKJ917517 QUF917512:QUF917517 REB917512:REB917517 RNX917512:RNX917517 RXT917512:RXT917517 SHP917512:SHP917517 SRL917512:SRL917517 TBH917512:TBH917517 TLD917512:TLD917517 TUZ917512:TUZ917517 UEV917512:UEV917517 UOR917512:UOR917517 UYN917512:UYN917517 VIJ917512:VIJ917517 VSF917512:VSF917517 WCB917512:WCB917517 WLX917512:WLX917517 WVT917512:WVT917517 M983048:M983053 JH983048:JH983053 TD983048:TD983053 ACZ983048:ACZ983053 AMV983048:AMV983053 AWR983048:AWR983053 BGN983048:BGN983053 BQJ983048:BQJ983053 CAF983048:CAF983053 CKB983048:CKB983053 CTX983048:CTX983053 DDT983048:DDT983053 DNP983048:DNP983053 DXL983048:DXL983053 EHH983048:EHH983053 ERD983048:ERD983053 FAZ983048:FAZ983053 FKV983048:FKV983053 FUR983048:FUR983053 GEN983048:GEN983053 GOJ983048:GOJ983053 GYF983048:GYF983053 HIB983048:HIB983053 HRX983048:HRX983053 IBT983048:IBT983053 ILP983048:ILP983053 IVL983048:IVL983053 JFH983048:JFH983053 JPD983048:JPD983053 JYZ983048:JYZ983053 KIV983048:KIV983053 KSR983048:KSR983053 LCN983048:LCN983053 LMJ983048:LMJ983053 LWF983048:LWF983053 MGB983048:MGB983053 MPX983048:MPX983053 MZT983048:MZT983053 NJP983048:NJP983053 NTL983048:NTL983053 ODH983048:ODH983053 OND983048:OND983053 OWZ983048:OWZ983053 PGV983048:PGV983053 PQR983048:PQR983053 QAN983048:QAN983053 QKJ983048:QKJ983053 QUF983048:QUF983053 REB983048:REB983053 RNX983048:RNX983053 RXT983048:RXT983053 SHP983048:SHP983053 SRL983048:SRL983053 TBH983048:TBH983053 TLD983048:TLD983053 TUZ983048:TUZ983053 UEV983048:UEV983053 UOR983048:UOR983053 UYN983048:UYN983053 VIJ983048:VIJ983053 VSF983048:VSF983053 WCB983048:WCB983053 WLX983048:WLX983053 JH14:JH17" xr:uid="{00000000-0002-0000-0A00-000001000000}">
      <formula1>"4,3,2,1"</formula1>
    </dataValidation>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7:P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P65544:P65547 JK65544:JK65547 TG65544:TG65547 ADC65544:ADC65547 AMY65544:AMY65547 AWU65544:AWU65547 BGQ65544:BGQ65547 BQM65544:BQM65547 CAI65544:CAI65547 CKE65544:CKE65547 CUA65544:CUA65547 DDW65544:DDW65547 DNS65544:DNS65547 DXO65544:DXO65547 EHK65544:EHK65547 ERG65544:ERG65547 FBC65544:FBC65547 FKY65544:FKY65547 FUU65544:FUU65547 GEQ65544:GEQ65547 GOM65544:GOM65547 GYI65544:GYI65547 HIE65544:HIE65547 HSA65544:HSA65547 IBW65544:IBW65547 ILS65544:ILS65547 IVO65544:IVO65547 JFK65544:JFK65547 JPG65544:JPG65547 JZC65544:JZC65547 KIY65544:KIY65547 KSU65544:KSU65547 LCQ65544:LCQ65547 LMM65544:LMM65547 LWI65544:LWI65547 MGE65544:MGE65547 MQA65544:MQA65547 MZW65544:MZW65547 NJS65544:NJS65547 NTO65544:NTO65547 ODK65544:ODK65547 ONG65544:ONG65547 OXC65544:OXC65547 PGY65544:PGY65547 PQU65544:PQU65547 QAQ65544:QAQ65547 QKM65544:QKM65547 QUI65544:QUI65547 REE65544:REE65547 ROA65544:ROA65547 RXW65544:RXW65547 SHS65544:SHS65547 SRO65544:SRO65547 TBK65544:TBK65547 TLG65544:TLG65547 TVC65544:TVC65547 UEY65544:UEY65547 UOU65544:UOU65547 UYQ65544:UYQ65547 VIM65544:VIM65547 VSI65544:VSI65547 WCE65544:WCE65547 WMA65544:WMA65547 WVW65544:WVW65547 P131080:P131083 JK131080:JK131083 TG131080:TG131083 ADC131080:ADC131083 AMY131080:AMY131083 AWU131080:AWU131083 BGQ131080:BGQ131083 BQM131080:BQM131083 CAI131080:CAI131083 CKE131080:CKE131083 CUA131080:CUA131083 DDW131080:DDW131083 DNS131080:DNS131083 DXO131080:DXO131083 EHK131080:EHK131083 ERG131080:ERG131083 FBC131080:FBC131083 FKY131080:FKY131083 FUU131080:FUU131083 GEQ131080:GEQ131083 GOM131080:GOM131083 GYI131080:GYI131083 HIE131080:HIE131083 HSA131080:HSA131083 IBW131080:IBW131083 ILS131080:ILS131083 IVO131080:IVO131083 JFK131080:JFK131083 JPG131080:JPG131083 JZC131080:JZC131083 KIY131080:KIY131083 KSU131080:KSU131083 LCQ131080:LCQ131083 LMM131080:LMM131083 LWI131080:LWI131083 MGE131080:MGE131083 MQA131080:MQA131083 MZW131080:MZW131083 NJS131080:NJS131083 NTO131080:NTO131083 ODK131080:ODK131083 ONG131080:ONG131083 OXC131080:OXC131083 PGY131080:PGY131083 PQU131080:PQU131083 QAQ131080:QAQ131083 QKM131080:QKM131083 QUI131080:QUI131083 REE131080:REE131083 ROA131080:ROA131083 RXW131080:RXW131083 SHS131080:SHS131083 SRO131080:SRO131083 TBK131080:TBK131083 TLG131080:TLG131083 TVC131080:TVC131083 UEY131080:UEY131083 UOU131080:UOU131083 UYQ131080:UYQ131083 VIM131080:VIM131083 VSI131080:VSI131083 WCE131080:WCE131083 WMA131080:WMA131083 WVW131080:WVW131083 P196616:P196619 JK196616:JK196619 TG196616:TG196619 ADC196616:ADC196619 AMY196616:AMY196619 AWU196616:AWU196619 BGQ196616:BGQ196619 BQM196616:BQM196619 CAI196616:CAI196619 CKE196616:CKE196619 CUA196616:CUA196619 DDW196616:DDW196619 DNS196616:DNS196619 DXO196616:DXO196619 EHK196616:EHK196619 ERG196616:ERG196619 FBC196616:FBC196619 FKY196616:FKY196619 FUU196616:FUU196619 GEQ196616:GEQ196619 GOM196616:GOM196619 GYI196616:GYI196619 HIE196616:HIE196619 HSA196616:HSA196619 IBW196616:IBW196619 ILS196616:ILS196619 IVO196616:IVO196619 JFK196616:JFK196619 JPG196616:JPG196619 JZC196616:JZC196619 KIY196616:KIY196619 KSU196616:KSU196619 LCQ196616:LCQ196619 LMM196616:LMM196619 LWI196616:LWI196619 MGE196616:MGE196619 MQA196616:MQA196619 MZW196616:MZW196619 NJS196616:NJS196619 NTO196616:NTO196619 ODK196616:ODK196619 ONG196616:ONG196619 OXC196616:OXC196619 PGY196616:PGY196619 PQU196616:PQU196619 QAQ196616:QAQ196619 QKM196616:QKM196619 QUI196616:QUI196619 REE196616:REE196619 ROA196616:ROA196619 RXW196616:RXW196619 SHS196616:SHS196619 SRO196616:SRO196619 TBK196616:TBK196619 TLG196616:TLG196619 TVC196616:TVC196619 UEY196616:UEY196619 UOU196616:UOU196619 UYQ196616:UYQ196619 VIM196616:VIM196619 VSI196616:VSI196619 WCE196616:WCE196619 WMA196616:WMA196619 WVW196616:WVW196619 P262152:P262155 JK262152:JK262155 TG262152:TG262155 ADC262152:ADC262155 AMY262152:AMY262155 AWU262152:AWU262155 BGQ262152:BGQ262155 BQM262152:BQM262155 CAI262152:CAI262155 CKE262152:CKE262155 CUA262152:CUA262155 DDW262152:DDW262155 DNS262152:DNS262155 DXO262152:DXO262155 EHK262152:EHK262155 ERG262152:ERG262155 FBC262152:FBC262155 FKY262152:FKY262155 FUU262152:FUU262155 GEQ262152:GEQ262155 GOM262152:GOM262155 GYI262152:GYI262155 HIE262152:HIE262155 HSA262152:HSA262155 IBW262152:IBW262155 ILS262152:ILS262155 IVO262152:IVO262155 JFK262152:JFK262155 JPG262152:JPG262155 JZC262152:JZC262155 KIY262152:KIY262155 KSU262152:KSU262155 LCQ262152:LCQ262155 LMM262152:LMM262155 LWI262152:LWI262155 MGE262152:MGE262155 MQA262152:MQA262155 MZW262152:MZW262155 NJS262152:NJS262155 NTO262152:NTO262155 ODK262152:ODK262155 ONG262152:ONG262155 OXC262152:OXC262155 PGY262152:PGY262155 PQU262152:PQU262155 QAQ262152:QAQ262155 QKM262152:QKM262155 QUI262152:QUI262155 REE262152:REE262155 ROA262152:ROA262155 RXW262152:RXW262155 SHS262152:SHS262155 SRO262152:SRO262155 TBK262152:TBK262155 TLG262152:TLG262155 TVC262152:TVC262155 UEY262152:UEY262155 UOU262152:UOU262155 UYQ262152:UYQ262155 VIM262152:VIM262155 VSI262152:VSI262155 WCE262152:WCE262155 WMA262152:WMA262155 WVW262152:WVW262155 P327688:P327691 JK327688:JK327691 TG327688:TG327691 ADC327688:ADC327691 AMY327688:AMY327691 AWU327688:AWU327691 BGQ327688:BGQ327691 BQM327688:BQM327691 CAI327688:CAI327691 CKE327688:CKE327691 CUA327688:CUA327691 DDW327688:DDW327691 DNS327688:DNS327691 DXO327688:DXO327691 EHK327688:EHK327691 ERG327688:ERG327691 FBC327688:FBC327691 FKY327688:FKY327691 FUU327688:FUU327691 GEQ327688:GEQ327691 GOM327688:GOM327691 GYI327688:GYI327691 HIE327688:HIE327691 HSA327688:HSA327691 IBW327688:IBW327691 ILS327688:ILS327691 IVO327688:IVO327691 JFK327688:JFK327691 JPG327688:JPG327691 JZC327688:JZC327691 KIY327688:KIY327691 KSU327688:KSU327691 LCQ327688:LCQ327691 LMM327688:LMM327691 LWI327688:LWI327691 MGE327688:MGE327691 MQA327688:MQA327691 MZW327688:MZW327691 NJS327688:NJS327691 NTO327688:NTO327691 ODK327688:ODK327691 ONG327688:ONG327691 OXC327688:OXC327691 PGY327688:PGY327691 PQU327688:PQU327691 QAQ327688:QAQ327691 QKM327688:QKM327691 QUI327688:QUI327691 REE327688:REE327691 ROA327688:ROA327691 RXW327688:RXW327691 SHS327688:SHS327691 SRO327688:SRO327691 TBK327688:TBK327691 TLG327688:TLG327691 TVC327688:TVC327691 UEY327688:UEY327691 UOU327688:UOU327691 UYQ327688:UYQ327691 VIM327688:VIM327691 VSI327688:VSI327691 WCE327688:WCE327691 WMA327688:WMA327691 WVW327688:WVW327691 P393224:P393227 JK393224:JK393227 TG393224:TG393227 ADC393224:ADC393227 AMY393224:AMY393227 AWU393224:AWU393227 BGQ393224:BGQ393227 BQM393224:BQM393227 CAI393224:CAI393227 CKE393224:CKE393227 CUA393224:CUA393227 DDW393224:DDW393227 DNS393224:DNS393227 DXO393224:DXO393227 EHK393224:EHK393227 ERG393224:ERG393227 FBC393224:FBC393227 FKY393224:FKY393227 FUU393224:FUU393227 GEQ393224:GEQ393227 GOM393224:GOM393227 GYI393224:GYI393227 HIE393224:HIE393227 HSA393224:HSA393227 IBW393224:IBW393227 ILS393224:ILS393227 IVO393224:IVO393227 JFK393224:JFK393227 JPG393224:JPG393227 JZC393224:JZC393227 KIY393224:KIY393227 KSU393224:KSU393227 LCQ393224:LCQ393227 LMM393224:LMM393227 LWI393224:LWI393227 MGE393224:MGE393227 MQA393224:MQA393227 MZW393224:MZW393227 NJS393224:NJS393227 NTO393224:NTO393227 ODK393224:ODK393227 ONG393224:ONG393227 OXC393224:OXC393227 PGY393224:PGY393227 PQU393224:PQU393227 QAQ393224:QAQ393227 QKM393224:QKM393227 QUI393224:QUI393227 REE393224:REE393227 ROA393224:ROA393227 RXW393224:RXW393227 SHS393224:SHS393227 SRO393224:SRO393227 TBK393224:TBK393227 TLG393224:TLG393227 TVC393224:TVC393227 UEY393224:UEY393227 UOU393224:UOU393227 UYQ393224:UYQ393227 VIM393224:VIM393227 VSI393224:VSI393227 WCE393224:WCE393227 WMA393224:WMA393227 WVW393224:WVW393227 P458760:P458763 JK458760:JK458763 TG458760:TG458763 ADC458760:ADC458763 AMY458760:AMY458763 AWU458760:AWU458763 BGQ458760:BGQ458763 BQM458760:BQM458763 CAI458760:CAI458763 CKE458760:CKE458763 CUA458760:CUA458763 DDW458760:DDW458763 DNS458760:DNS458763 DXO458760:DXO458763 EHK458760:EHK458763 ERG458760:ERG458763 FBC458760:FBC458763 FKY458760:FKY458763 FUU458760:FUU458763 GEQ458760:GEQ458763 GOM458760:GOM458763 GYI458760:GYI458763 HIE458760:HIE458763 HSA458760:HSA458763 IBW458760:IBW458763 ILS458760:ILS458763 IVO458760:IVO458763 JFK458760:JFK458763 JPG458760:JPG458763 JZC458760:JZC458763 KIY458760:KIY458763 KSU458760:KSU458763 LCQ458760:LCQ458763 LMM458760:LMM458763 LWI458760:LWI458763 MGE458760:MGE458763 MQA458760:MQA458763 MZW458760:MZW458763 NJS458760:NJS458763 NTO458760:NTO458763 ODK458760:ODK458763 ONG458760:ONG458763 OXC458760:OXC458763 PGY458760:PGY458763 PQU458760:PQU458763 QAQ458760:QAQ458763 QKM458760:QKM458763 QUI458760:QUI458763 REE458760:REE458763 ROA458760:ROA458763 RXW458760:RXW458763 SHS458760:SHS458763 SRO458760:SRO458763 TBK458760:TBK458763 TLG458760:TLG458763 TVC458760:TVC458763 UEY458760:UEY458763 UOU458760:UOU458763 UYQ458760:UYQ458763 VIM458760:VIM458763 VSI458760:VSI458763 WCE458760:WCE458763 WMA458760:WMA458763 WVW458760:WVW458763 P524296:P524299 JK524296:JK524299 TG524296:TG524299 ADC524296:ADC524299 AMY524296:AMY524299 AWU524296:AWU524299 BGQ524296:BGQ524299 BQM524296:BQM524299 CAI524296:CAI524299 CKE524296:CKE524299 CUA524296:CUA524299 DDW524296:DDW524299 DNS524296:DNS524299 DXO524296:DXO524299 EHK524296:EHK524299 ERG524296:ERG524299 FBC524296:FBC524299 FKY524296:FKY524299 FUU524296:FUU524299 GEQ524296:GEQ524299 GOM524296:GOM524299 GYI524296:GYI524299 HIE524296:HIE524299 HSA524296:HSA524299 IBW524296:IBW524299 ILS524296:ILS524299 IVO524296:IVO524299 JFK524296:JFK524299 JPG524296:JPG524299 JZC524296:JZC524299 KIY524296:KIY524299 KSU524296:KSU524299 LCQ524296:LCQ524299 LMM524296:LMM524299 LWI524296:LWI524299 MGE524296:MGE524299 MQA524296:MQA524299 MZW524296:MZW524299 NJS524296:NJS524299 NTO524296:NTO524299 ODK524296:ODK524299 ONG524296:ONG524299 OXC524296:OXC524299 PGY524296:PGY524299 PQU524296:PQU524299 QAQ524296:QAQ524299 QKM524296:QKM524299 QUI524296:QUI524299 REE524296:REE524299 ROA524296:ROA524299 RXW524296:RXW524299 SHS524296:SHS524299 SRO524296:SRO524299 TBK524296:TBK524299 TLG524296:TLG524299 TVC524296:TVC524299 UEY524296:UEY524299 UOU524296:UOU524299 UYQ524296:UYQ524299 VIM524296:VIM524299 VSI524296:VSI524299 WCE524296:WCE524299 WMA524296:WMA524299 WVW524296:WVW524299 P589832:P589835 JK589832:JK589835 TG589832:TG589835 ADC589832:ADC589835 AMY589832:AMY589835 AWU589832:AWU589835 BGQ589832:BGQ589835 BQM589832:BQM589835 CAI589832:CAI589835 CKE589832:CKE589835 CUA589832:CUA589835 DDW589832:DDW589835 DNS589832:DNS589835 DXO589832:DXO589835 EHK589832:EHK589835 ERG589832:ERG589835 FBC589832:FBC589835 FKY589832:FKY589835 FUU589832:FUU589835 GEQ589832:GEQ589835 GOM589832:GOM589835 GYI589832:GYI589835 HIE589832:HIE589835 HSA589832:HSA589835 IBW589832:IBW589835 ILS589832:ILS589835 IVO589832:IVO589835 JFK589832:JFK589835 JPG589832:JPG589835 JZC589832:JZC589835 KIY589832:KIY589835 KSU589832:KSU589835 LCQ589832:LCQ589835 LMM589832:LMM589835 LWI589832:LWI589835 MGE589832:MGE589835 MQA589832:MQA589835 MZW589832:MZW589835 NJS589832:NJS589835 NTO589832:NTO589835 ODK589832:ODK589835 ONG589832:ONG589835 OXC589832:OXC589835 PGY589832:PGY589835 PQU589832:PQU589835 QAQ589832:QAQ589835 QKM589832:QKM589835 QUI589832:QUI589835 REE589832:REE589835 ROA589832:ROA589835 RXW589832:RXW589835 SHS589832:SHS589835 SRO589832:SRO589835 TBK589832:TBK589835 TLG589832:TLG589835 TVC589832:TVC589835 UEY589832:UEY589835 UOU589832:UOU589835 UYQ589832:UYQ589835 VIM589832:VIM589835 VSI589832:VSI589835 WCE589832:WCE589835 WMA589832:WMA589835 WVW589832:WVW589835 P655368:P655371 JK655368:JK655371 TG655368:TG655371 ADC655368:ADC655371 AMY655368:AMY655371 AWU655368:AWU655371 BGQ655368:BGQ655371 BQM655368:BQM655371 CAI655368:CAI655371 CKE655368:CKE655371 CUA655368:CUA655371 DDW655368:DDW655371 DNS655368:DNS655371 DXO655368:DXO655371 EHK655368:EHK655371 ERG655368:ERG655371 FBC655368:FBC655371 FKY655368:FKY655371 FUU655368:FUU655371 GEQ655368:GEQ655371 GOM655368:GOM655371 GYI655368:GYI655371 HIE655368:HIE655371 HSA655368:HSA655371 IBW655368:IBW655371 ILS655368:ILS655371 IVO655368:IVO655371 JFK655368:JFK655371 JPG655368:JPG655371 JZC655368:JZC655371 KIY655368:KIY655371 KSU655368:KSU655371 LCQ655368:LCQ655371 LMM655368:LMM655371 LWI655368:LWI655371 MGE655368:MGE655371 MQA655368:MQA655371 MZW655368:MZW655371 NJS655368:NJS655371 NTO655368:NTO655371 ODK655368:ODK655371 ONG655368:ONG655371 OXC655368:OXC655371 PGY655368:PGY655371 PQU655368:PQU655371 QAQ655368:QAQ655371 QKM655368:QKM655371 QUI655368:QUI655371 REE655368:REE655371 ROA655368:ROA655371 RXW655368:RXW655371 SHS655368:SHS655371 SRO655368:SRO655371 TBK655368:TBK655371 TLG655368:TLG655371 TVC655368:TVC655371 UEY655368:UEY655371 UOU655368:UOU655371 UYQ655368:UYQ655371 VIM655368:VIM655371 VSI655368:VSI655371 WCE655368:WCE655371 WMA655368:WMA655371 WVW655368:WVW655371 P720904:P720907 JK720904:JK720907 TG720904:TG720907 ADC720904:ADC720907 AMY720904:AMY720907 AWU720904:AWU720907 BGQ720904:BGQ720907 BQM720904:BQM720907 CAI720904:CAI720907 CKE720904:CKE720907 CUA720904:CUA720907 DDW720904:DDW720907 DNS720904:DNS720907 DXO720904:DXO720907 EHK720904:EHK720907 ERG720904:ERG720907 FBC720904:FBC720907 FKY720904:FKY720907 FUU720904:FUU720907 GEQ720904:GEQ720907 GOM720904:GOM720907 GYI720904:GYI720907 HIE720904:HIE720907 HSA720904:HSA720907 IBW720904:IBW720907 ILS720904:ILS720907 IVO720904:IVO720907 JFK720904:JFK720907 JPG720904:JPG720907 JZC720904:JZC720907 KIY720904:KIY720907 KSU720904:KSU720907 LCQ720904:LCQ720907 LMM720904:LMM720907 LWI720904:LWI720907 MGE720904:MGE720907 MQA720904:MQA720907 MZW720904:MZW720907 NJS720904:NJS720907 NTO720904:NTO720907 ODK720904:ODK720907 ONG720904:ONG720907 OXC720904:OXC720907 PGY720904:PGY720907 PQU720904:PQU720907 QAQ720904:QAQ720907 QKM720904:QKM720907 QUI720904:QUI720907 REE720904:REE720907 ROA720904:ROA720907 RXW720904:RXW720907 SHS720904:SHS720907 SRO720904:SRO720907 TBK720904:TBK720907 TLG720904:TLG720907 TVC720904:TVC720907 UEY720904:UEY720907 UOU720904:UOU720907 UYQ720904:UYQ720907 VIM720904:VIM720907 VSI720904:VSI720907 WCE720904:WCE720907 WMA720904:WMA720907 WVW720904:WVW720907 P786440:P786443 JK786440:JK786443 TG786440:TG786443 ADC786440:ADC786443 AMY786440:AMY786443 AWU786440:AWU786443 BGQ786440:BGQ786443 BQM786440:BQM786443 CAI786440:CAI786443 CKE786440:CKE786443 CUA786440:CUA786443 DDW786440:DDW786443 DNS786440:DNS786443 DXO786440:DXO786443 EHK786440:EHK786443 ERG786440:ERG786443 FBC786440:FBC786443 FKY786440:FKY786443 FUU786440:FUU786443 GEQ786440:GEQ786443 GOM786440:GOM786443 GYI786440:GYI786443 HIE786440:HIE786443 HSA786440:HSA786443 IBW786440:IBW786443 ILS786440:ILS786443 IVO786440:IVO786443 JFK786440:JFK786443 JPG786440:JPG786443 JZC786440:JZC786443 KIY786440:KIY786443 KSU786440:KSU786443 LCQ786440:LCQ786443 LMM786440:LMM786443 LWI786440:LWI786443 MGE786440:MGE786443 MQA786440:MQA786443 MZW786440:MZW786443 NJS786440:NJS786443 NTO786440:NTO786443 ODK786440:ODK786443 ONG786440:ONG786443 OXC786440:OXC786443 PGY786440:PGY786443 PQU786440:PQU786443 QAQ786440:QAQ786443 QKM786440:QKM786443 QUI786440:QUI786443 REE786440:REE786443 ROA786440:ROA786443 RXW786440:RXW786443 SHS786440:SHS786443 SRO786440:SRO786443 TBK786440:TBK786443 TLG786440:TLG786443 TVC786440:TVC786443 UEY786440:UEY786443 UOU786440:UOU786443 UYQ786440:UYQ786443 VIM786440:VIM786443 VSI786440:VSI786443 WCE786440:WCE786443 WMA786440:WMA786443 WVW786440:WVW786443 P851976:P851979 JK851976:JK851979 TG851976:TG851979 ADC851976:ADC851979 AMY851976:AMY851979 AWU851976:AWU851979 BGQ851976:BGQ851979 BQM851976:BQM851979 CAI851976:CAI851979 CKE851976:CKE851979 CUA851976:CUA851979 DDW851976:DDW851979 DNS851976:DNS851979 DXO851976:DXO851979 EHK851976:EHK851979 ERG851976:ERG851979 FBC851976:FBC851979 FKY851976:FKY851979 FUU851976:FUU851979 GEQ851976:GEQ851979 GOM851976:GOM851979 GYI851976:GYI851979 HIE851976:HIE851979 HSA851976:HSA851979 IBW851976:IBW851979 ILS851976:ILS851979 IVO851976:IVO851979 JFK851976:JFK851979 JPG851976:JPG851979 JZC851976:JZC851979 KIY851976:KIY851979 KSU851976:KSU851979 LCQ851976:LCQ851979 LMM851976:LMM851979 LWI851976:LWI851979 MGE851976:MGE851979 MQA851976:MQA851979 MZW851976:MZW851979 NJS851976:NJS851979 NTO851976:NTO851979 ODK851976:ODK851979 ONG851976:ONG851979 OXC851976:OXC851979 PGY851976:PGY851979 PQU851976:PQU851979 QAQ851976:QAQ851979 QKM851976:QKM851979 QUI851976:QUI851979 REE851976:REE851979 ROA851976:ROA851979 RXW851976:RXW851979 SHS851976:SHS851979 SRO851976:SRO851979 TBK851976:TBK851979 TLG851976:TLG851979 TVC851976:TVC851979 UEY851976:UEY851979 UOU851976:UOU851979 UYQ851976:UYQ851979 VIM851976:VIM851979 VSI851976:VSI851979 WCE851976:WCE851979 WMA851976:WMA851979 WVW851976:WVW851979 P917512:P917515 JK917512:JK917515 TG917512:TG917515 ADC917512:ADC917515 AMY917512:AMY917515 AWU917512:AWU917515 BGQ917512:BGQ917515 BQM917512:BQM917515 CAI917512:CAI917515 CKE917512:CKE917515 CUA917512:CUA917515 DDW917512:DDW917515 DNS917512:DNS917515 DXO917512:DXO917515 EHK917512:EHK917515 ERG917512:ERG917515 FBC917512:FBC917515 FKY917512:FKY917515 FUU917512:FUU917515 GEQ917512:GEQ917515 GOM917512:GOM917515 GYI917512:GYI917515 HIE917512:HIE917515 HSA917512:HSA917515 IBW917512:IBW917515 ILS917512:ILS917515 IVO917512:IVO917515 JFK917512:JFK917515 JPG917512:JPG917515 JZC917512:JZC917515 KIY917512:KIY917515 KSU917512:KSU917515 LCQ917512:LCQ917515 LMM917512:LMM917515 LWI917512:LWI917515 MGE917512:MGE917515 MQA917512:MQA917515 MZW917512:MZW917515 NJS917512:NJS917515 NTO917512:NTO917515 ODK917512:ODK917515 ONG917512:ONG917515 OXC917512:OXC917515 PGY917512:PGY917515 PQU917512:PQU917515 QAQ917512:QAQ917515 QKM917512:QKM917515 QUI917512:QUI917515 REE917512:REE917515 ROA917512:ROA917515 RXW917512:RXW917515 SHS917512:SHS917515 SRO917512:SRO917515 TBK917512:TBK917515 TLG917512:TLG917515 TVC917512:TVC917515 UEY917512:UEY917515 UOU917512:UOU917515 UYQ917512:UYQ917515 VIM917512:VIM917515 VSI917512:VSI917515 WCE917512:WCE917515 WMA917512:WMA917515 WVW917512:WVW917515 P983048:P983051 JK983048:JK983051 TG983048:TG983051 ADC983048:ADC983051 AMY983048:AMY983051 AWU983048:AWU983051 BGQ983048:BGQ983051 BQM983048:BQM983051 CAI983048:CAI983051 CKE983048:CKE983051 CUA983048:CUA983051 DDW983048:DDW983051 DNS983048:DNS983051 DXO983048:DXO983051 EHK983048:EHK983051 ERG983048:ERG983051 FBC983048:FBC983051 FKY983048:FKY983051 FUU983048:FUU983051 GEQ983048:GEQ983051 GOM983048:GOM983051 GYI983048:GYI983051 HIE983048:HIE983051 HSA983048:HSA983051 IBW983048:IBW983051 ILS983048:ILS983051 IVO983048:IVO983051 JFK983048:JFK983051 JPG983048:JPG983051 JZC983048:JZC983051 KIY983048:KIY983051 KSU983048:KSU983051 LCQ983048:LCQ983051 LMM983048:LMM983051 LWI983048:LWI983051 MGE983048:MGE983051 MQA983048:MQA983051 MZW983048:MZW983051 NJS983048:NJS983051 NTO983048:NTO983051 ODK983048:ODK983051 ONG983048:ONG983051 OXC983048:OXC983051 PGY983048:PGY983051 PQU983048:PQU983051 QAQ983048:QAQ983051 QKM983048:QKM983051 QUI983048:QUI983051 REE983048:REE983051 ROA983048:ROA983051 RXW983048:RXW983051 SHS983048:SHS983051 SRO983048:SRO983051 TBK983048:TBK983051 TLG983048:TLG983051 TVC983048:TVC983051 UEY983048:UEY983051 UOU983048:UOU983051 UYQ983048:UYQ983051 VIM983048:VIM983051 VSI983048:VSI983051 WCE983048:WCE983051 WMA983048:WMA983051 WVW983048:WVW983051 P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P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P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P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P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P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P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P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P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P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P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P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P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P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P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P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WVW983055:WVW983058 TG14:TG17 ADC14:ADC17 AMY14:AMY17 AWU14:AWU17 BGQ14:BGQ17 BQM14:BQM17 CAI14:CAI17 CKE14:CKE17 CUA14:CUA17 DDW14:DDW17 DNS14:DNS17 DXO14:DXO17 EHK14:EHK17 ERG14:ERG17 FBC14:FBC17 FKY14:FKY17 FUU14:FUU17 GEQ14:GEQ17 GOM14:GOM17 GYI14:GYI17 HIE14:HIE17 HSA14:HSA17 IBW14:IBW17 ILS14:ILS17 IVO14:IVO17 JFK14:JFK17 JPG14:JPG17 JZC14:JZC17 KIY14:KIY17 KSU14:KSU17 LCQ14:LCQ17 LMM14:LMM17 LWI14:LWI17 MGE14:MGE17 MQA14:MQA17 MZW14:MZW17 NJS14:NJS17 NTO14:NTO17 ODK14:ODK17 ONG14:ONG17 OXC14:OXC17 PGY14:PGY17 PQU14:PQU17 QAQ14:QAQ17 QKM14:QKM17 QUI14:QUI17 REE14:REE17 ROA14:ROA17 RXW14:RXW17 SHS14:SHS17 SRO14:SRO17 TBK14:TBK17 TLG14:TLG17 TVC14:TVC17 UEY14:UEY17 UOU14:UOU17 UYQ14:UYQ17 VIM14:VIM17 VSI14:VSI17 WCE14:WCE17 WMA14:WMA17 WVW14:WVW17 P14:P17 P65551:P65554 JK65551:JK65554 TG65551:TG65554 ADC65551:ADC65554 AMY65551:AMY65554 AWU65551:AWU65554 BGQ65551:BGQ65554 BQM65551:BQM65554 CAI65551:CAI65554 CKE65551:CKE65554 CUA65551:CUA65554 DDW65551:DDW65554 DNS65551:DNS65554 DXO65551:DXO65554 EHK65551:EHK65554 ERG65551:ERG65554 FBC65551:FBC65554 FKY65551:FKY65554 FUU65551:FUU65554 GEQ65551:GEQ65554 GOM65551:GOM65554 GYI65551:GYI65554 HIE65551:HIE65554 HSA65551:HSA65554 IBW65551:IBW65554 ILS65551:ILS65554 IVO65551:IVO65554 JFK65551:JFK65554 JPG65551:JPG65554 JZC65551:JZC65554 KIY65551:KIY65554 KSU65551:KSU65554 LCQ65551:LCQ65554 LMM65551:LMM65554 LWI65551:LWI65554 MGE65551:MGE65554 MQA65551:MQA65554 MZW65551:MZW65554 NJS65551:NJS65554 NTO65551:NTO65554 ODK65551:ODK65554 ONG65551:ONG65554 OXC65551:OXC65554 PGY65551:PGY65554 PQU65551:PQU65554 QAQ65551:QAQ65554 QKM65551:QKM65554 QUI65551:QUI65554 REE65551:REE65554 ROA65551:ROA65554 RXW65551:RXW65554 SHS65551:SHS65554 SRO65551:SRO65554 TBK65551:TBK65554 TLG65551:TLG65554 TVC65551:TVC65554 UEY65551:UEY65554 UOU65551:UOU65554 UYQ65551:UYQ65554 VIM65551:VIM65554 VSI65551:VSI65554 WCE65551:WCE65554 WMA65551:WMA65554 WVW65551:WVW65554 P131087:P131090 JK131087:JK131090 TG131087:TG131090 ADC131087:ADC131090 AMY131087:AMY131090 AWU131087:AWU131090 BGQ131087:BGQ131090 BQM131087:BQM131090 CAI131087:CAI131090 CKE131087:CKE131090 CUA131087:CUA131090 DDW131087:DDW131090 DNS131087:DNS131090 DXO131087:DXO131090 EHK131087:EHK131090 ERG131087:ERG131090 FBC131087:FBC131090 FKY131087:FKY131090 FUU131087:FUU131090 GEQ131087:GEQ131090 GOM131087:GOM131090 GYI131087:GYI131090 HIE131087:HIE131090 HSA131087:HSA131090 IBW131087:IBW131090 ILS131087:ILS131090 IVO131087:IVO131090 JFK131087:JFK131090 JPG131087:JPG131090 JZC131087:JZC131090 KIY131087:KIY131090 KSU131087:KSU131090 LCQ131087:LCQ131090 LMM131087:LMM131090 LWI131087:LWI131090 MGE131087:MGE131090 MQA131087:MQA131090 MZW131087:MZW131090 NJS131087:NJS131090 NTO131087:NTO131090 ODK131087:ODK131090 ONG131087:ONG131090 OXC131087:OXC131090 PGY131087:PGY131090 PQU131087:PQU131090 QAQ131087:QAQ131090 QKM131087:QKM131090 QUI131087:QUI131090 REE131087:REE131090 ROA131087:ROA131090 RXW131087:RXW131090 SHS131087:SHS131090 SRO131087:SRO131090 TBK131087:TBK131090 TLG131087:TLG131090 TVC131087:TVC131090 UEY131087:UEY131090 UOU131087:UOU131090 UYQ131087:UYQ131090 VIM131087:VIM131090 VSI131087:VSI131090 WCE131087:WCE131090 WMA131087:WMA131090 WVW131087:WVW131090 P196623:P196626 JK196623:JK196626 TG196623:TG196626 ADC196623:ADC196626 AMY196623:AMY196626 AWU196623:AWU196626 BGQ196623:BGQ196626 BQM196623:BQM196626 CAI196623:CAI196626 CKE196623:CKE196626 CUA196623:CUA196626 DDW196623:DDW196626 DNS196623:DNS196626 DXO196623:DXO196626 EHK196623:EHK196626 ERG196623:ERG196626 FBC196623:FBC196626 FKY196623:FKY196626 FUU196623:FUU196626 GEQ196623:GEQ196626 GOM196623:GOM196626 GYI196623:GYI196626 HIE196623:HIE196626 HSA196623:HSA196626 IBW196623:IBW196626 ILS196623:ILS196626 IVO196623:IVO196626 JFK196623:JFK196626 JPG196623:JPG196626 JZC196623:JZC196626 KIY196623:KIY196626 KSU196623:KSU196626 LCQ196623:LCQ196626 LMM196623:LMM196626 LWI196623:LWI196626 MGE196623:MGE196626 MQA196623:MQA196626 MZW196623:MZW196626 NJS196623:NJS196626 NTO196623:NTO196626 ODK196623:ODK196626 ONG196623:ONG196626 OXC196623:OXC196626 PGY196623:PGY196626 PQU196623:PQU196626 QAQ196623:QAQ196626 QKM196623:QKM196626 QUI196623:QUI196626 REE196623:REE196626 ROA196623:ROA196626 RXW196623:RXW196626 SHS196623:SHS196626 SRO196623:SRO196626 TBK196623:TBK196626 TLG196623:TLG196626 TVC196623:TVC196626 UEY196623:UEY196626 UOU196623:UOU196626 UYQ196623:UYQ196626 VIM196623:VIM196626 VSI196623:VSI196626 WCE196623:WCE196626 WMA196623:WMA196626 WVW196623:WVW196626 P262159:P262162 JK262159:JK262162 TG262159:TG262162 ADC262159:ADC262162 AMY262159:AMY262162 AWU262159:AWU262162 BGQ262159:BGQ262162 BQM262159:BQM262162 CAI262159:CAI262162 CKE262159:CKE262162 CUA262159:CUA262162 DDW262159:DDW262162 DNS262159:DNS262162 DXO262159:DXO262162 EHK262159:EHK262162 ERG262159:ERG262162 FBC262159:FBC262162 FKY262159:FKY262162 FUU262159:FUU262162 GEQ262159:GEQ262162 GOM262159:GOM262162 GYI262159:GYI262162 HIE262159:HIE262162 HSA262159:HSA262162 IBW262159:IBW262162 ILS262159:ILS262162 IVO262159:IVO262162 JFK262159:JFK262162 JPG262159:JPG262162 JZC262159:JZC262162 KIY262159:KIY262162 KSU262159:KSU262162 LCQ262159:LCQ262162 LMM262159:LMM262162 LWI262159:LWI262162 MGE262159:MGE262162 MQA262159:MQA262162 MZW262159:MZW262162 NJS262159:NJS262162 NTO262159:NTO262162 ODK262159:ODK262162 ONG262159:ONG262162 OXC262159:OXC262162 PGY262159:PGY262162 PQU262159:PQU262162 QAQ262159:QAQ262162 QKM262159:QKM262162 QUI262159:QUI262162 REE262159:REE262162 ROA262159:ROA262162 RXW262159:RXW262162 SHS262159:SHS262162 SRO262159:SRO262162 TBK262159:TBK262162 TLG262159:TLG262162 TVC262159:TVC262162 UEY262159:UEY262162 UOU262159:UOU262162 UYQ262159:UYQ262162 VIM262159:VIM262162 VSI262159:VSI262162 WCE262159:WCE262162 WMA262159:WMA262162 WVW262159:WVW262162 P327695:P327698 JK327695:JK327698 TG327695:TG327698 ADC327695:ADC327698 AMY327695:AMY327698 AWU327695:AWU327698 BGQ327695:BGQ327698 BQM327695:BQM327698 CAI327695:CAI327698 CKE327695:CKE327698 CUA327695:CUA327698 DDW327695:DDW327698 DNS327695:DNS327698 DXO327695:DXO327698 EHK327695:EHK327698 ERG327695:ERG327698 FBC327695:FBC327698 FKY327695:FKY327698 FUU327695:FUU327698 GEQ327695:GEQ327698 GOM327695:GOM327698 GYI327695:GYI327698 HIE327695:HIE327698 HSA327695:HSA327698 IBW327695:IBW327698 ILS327695:ILS327698 IVO327695:IVO327698 JFK327695:JFK327698 JPG327695:JPG327698 JZC327695:JZC327698 KIY327695:KIY327698 KSU327695:KSU327698 LCQ327695:LCQ327698 LMM327695:LMM327698 LWI327695:LWI327698 MGE327695:MGE327698 MQA327695:MQA327698 MZW327695:MZW327698 NJS327695:NJS327698 NTO327695:NTO327698 ODK327695:ODK327698 ONG327695:ONG327698 OXC327695:OXC327698 PGY327695:PGY327698 PQU327695:PQU327698 QAQ327695:QAQ327698 QKM327695:QKM327698 QUI327695:QUI327698 REE327695:REE327698 ROA327695:ROA327698 RXW327695:RXW327698 SHS327695:SHS327698 SRO327695:SRO327698 TBK327695:TBK327698 TLG327695:TLG327698 TVC327695:TVC327698 UEY327695:UEY327698 UOU327695:UOU327698 UYQ327695:UYQ327698 VIM327695:VIM327698 VSI327695:VSI327698 WCE327695:WCE327698 WMA327695:WMA327698 WVW327695:WVW327698 P393231:P393234 JK393231:JK393234 TG393231:TG393234 ADC393231:ADC393234 AMY393231:AMY393234 AWU393231:AWU393234 BGQ393231:BGQ393234 BQM393231:BQM393234 CAI393231:CAI393234 CKE393231:CKE393234 CUA393231:CUA393234 DDW393231:DDW393234 DNS393231:DNS393234 DXO393231:DXO393234 EHK393231:EHK393234 ERG393231:ERG393234 FBC393231:FBC393234 FKY393231:FKY393234 FUU393231:FUU393234 GEQ393231:GEQ393234 GOM393231:GOM393234 GYI393231:GYI393234 HIE393231:HIE393234 HSA393231:HSA393234 IBW393231:IBW393234 ILS393231:ILS393234 IVO393231:IVO393234 JFK393231:JFK393234 JPG393231:JPG393234 JZC393231:JZC393234 KIY393231:KIY393234 KSU393231:KSU393234 LCQ393231:LCQ393234 LMM393231:LMM393234 LWI393231:LWI393234 MGE393231:MGE393234 MQA393231:MQA393234 MZW393231:MZW393234 NJS393231:NJS393234 NTO393231:NTO393234 ODK393231:ODK393234 ONG393231:ONG393234 OXC393231:OXC393234 PGY393231:PGY393234 PQU393231:PQU393234 QAQ393231:QAQ393234 QKM393231:QKM393234 QUI393231:QUI393234 REE393231:REE393234 ROA393231:ROA393234 RXW393231:RXW393234 SHS393231:SHS393234 SRO393231:SRO393234 TBK393231:TBK393234 TLG393231:TLG393234 TVC393231:TVC393234 UEY393231:UEY393234 UOU393231:UOU393234 UYQ393231:UYQ393234 VIM393231:VIM393234 VSI393231:VSI393234 WCE393231:WCE393234 WMA393231:WMA393234 WVW393231:WVW393234 P458767:P458770 JK458767:JK458770 TG458767:TG458770 ADC458767:ADC458770 AMY458767:AMY458770 AWU458767:AWU458770 BGQ458767:BGQ458770 BQM458767:BQM458770 CAI458767:CAI458770 CKE458767:CKE458770 CUA458767:CUA458770 DDW458767:DDW458770 DNS458767:DNS458770 DXO458767:DXO458770 EHK458767:EHK458770 ERG458767:ERG458770 FBC458767:FBC458770 FKY458767:FKY458770 FUU458767:FUU458770 GEQ458767:GEQ458770 GOM458767:GOM458770 GYI458767:GYI458770 HIE458767:HIE458770 HSA458767:HSA458770 IBW458767:IBW458770 ILS458767:ILS458770 IVO458767:IVO458770 JFK458767:JFK458770 JPG458767:JPG458770 JZC458767:JZC458770 KIY458767:KIY458770 KSU458767:KSU458770 LCQ458767:LCQ458770 LMM458767:LMM458770 LWI458767:LWI458770 MGE458767:MGE458770 MQA458767:MQA458770 MZW458767:MZW458770 NJS458767:NJS458770 NTO458767:NTO458770 ODK458767:ODK458770 ONG458767:ONG458770 OXC458767:OXC458770 PGY458767:PGY458770 PQU458767:PQU458770 QAQ458767:QAQ458770 QKM458767:QKM458770 QUI458767:QUI458770 REE458767:REE458770 ROA458767:ROA458770 RXW458767:RXW458770 SHS458767:SHS458770 SRO458767:SRO458770 TBK458767:TBK458770 TLG458767:TLG458770 TVC458767:TVC458770 UEY458767:UEY458770 UOU458767:UOU458770 UYQ458767:UYQ458770 VIM458767:VIM458770 VSI458767:VSI458770 WCE458767:WCE458770 WMA458767:WMA458770 WVW458767:WVW458770 P524303:P524306 JK524303:JK524306 TG524303:TG524306 ADC524303:ADC524306 AMY524303:AMY524306 AWU524303:AWU524306 BGQ524303:BGQ524306 BQM524303:BQM524306 CAI524303:CAI524306 CKE524303:CKE524306 CUA524303:CUA524306 DDW524303:DDW524306 DNS524303:DNS524306 DXO524303:DXO524306 EHK524303:EHK524306 ERG524303:ERG524306 FBC524303:FBC524306 FKY524303:FKY524306 FUU524303:FUU524306 GEQ524303:GEQ524306 GOM524303:GOM524306 GYI524303:GYI524306 HIE524303:HIE524306 HSA524303:HSA524306 IBW524303:IBW524306 ILS524303:ILS524306 IVO524303:IVO524306 JFK524303:JFK524306 JPG524303:JPG524306 JZC524303:JZC524306 KIY524303:KIY524306 KSU524303:KSU524306 LCQ524303:LCQ524306 LMM524303:LMM524306 LWI524303:LWI524306 MGE524303:MGE524306 MQA524303:MQA524306 MZW524303:MZW524306 NJS524303:NJS524306 NTO524303:NTO524306 ODK524303:ODK524306 ONG524303:ONG524306 OXC524303:OXC524306 PGY524303:PGY524306 PQU524303:PQU524306 QAQ524303:QAQ524306 QKM524303:QKM524306 QUI524303:QUI524306 REE524303:REE524306 ROA524303:ROA524306 RXW524303:RXW524306 SHS524303:SHS524306 SRO524303:SRO524306 TBK524303:TBK524306 TLG524303:TLG524306 TVC524303:TVC524306 UEY524303:UEY524306 UOU524303:UOU524306 UYQ524303:UYQ524306 VIM524303:VIM524306 VSI524303:VSI524306 WCE524303:WCE524306 WMA524303:WMA524306 WVW524303:WVW524306 P589839:P589842 JK589839:JK589842 TG589839:TG589842 ADC589839:ADC589842 AMY589839:AMY589842 AWU589839:AWU589842 BGQ589839:BGQ589842 BQM589839:BQM589842 CAI589839:CAI589842 CKE589839:CKE589842 CUA589839:CUA589842 DDW589839:DDW589842 DNS589839:DNS589842 DXO589839:DXO589842 EHK589839:EHK589842 ERG589839:ERG589842 FBC589839:FBC589842 FKY589839:FKY589842 FUU589839:FUU589842 GEQ589839:GEQ589842 GOM589839:GOM589842 GYI589839:GYI589842 HIE589839:HIE589842 HSA589839:HSA589842 IBW589839:IBW589842 ILS589839:ILS589842 IVO589839:IVO589842 JFK589839:JFK589842 JPG589839:JPG589842 JZC589839:JZC589842 KIY589839:KIY589842 KSU589839:KSU589842 LCQ589839:LCQ589842 LMM589839:LMM589842 LWI589839:LWI589842 MGE589839:MGE589842 MQA589839:MQA589842 MZW589839:MZW589842 NJS589839:NJS589842 NTO589839:NTO589842 ODK589839:ODK589842 ONG589839:ONG589842 OXC589839:OXC589842 PGY589839:PGY589842 PQU589839:PQU589842 QAQ589839:QAQ589842 QKM589839:QKM589842 QUI589839:QUI589842 REE589839:REE589842 ROA589839:ROA589842 RXW589839:RXW589842 SHS589839:SHS589842 SRO589839:SRO589842 TBK589839:TBK589842 TLG589839:TLG589842 TVC589839:TVC589842 UEY589839:UEY589842 UOU589839:UOU589842 UYQ589839:UYQ589842 VIM589839:VIM589842 VSI589839:VSI589842 WCE589839:WCE589842 WMA589839:WMA589842 WVW589839:WVW589842 P655375:P655378 JK655375:JK655378 TG655375:TG655378 ADC655375:ADC655378 AMY655375:AMY655378 AWU655375:AWU655378 BGQ655375:BGQ655378 BQM655375:BQM655378 CAI655375:CAI655378 CKE655375:CKE655378 CUA655375:CUA655378 DDW655375:DDW655378 DNS655375:DNS655378 DXO655375:DXO655378 EHK655375:EHK655378 ERG655375:ERG655378 FBC655375:FBC655378 FKY655375:FKY655378 FUU655375:FUU655378 GEQ655375:GEQ655378 GOM655375:GOM655378 GYI655375:GYI655378 HIE655375:HIE655378 HSA655375:HSA655378 IBW655375:IBW655378 ILS655375:ILS655378 IVO655375:IVO655378 JFK655375:JFK655378 JPG655375:JPG655378 JZC655375:JZC655378 KIY655375:KIY655378 KSU655375:KSU655378 LCQ655375:LCQ655378 LMM655375:LMM655378 LWI655375:LWI655378 MGE655375:MGE655378 MQA655375:MQA655378 MZW655375:MZW655378 NJS655375:NJS655378 NTO655375:NTO655378 ODK655375:ODK655378 ONG655375:ONG655378 OXC655375:OXC655378 PGY655375:PGY655378 PQU655375:PQU655378 QAQ655375:QAQ655378 QKM655375:QKM655378 QUI655375:QUI655378 REE655375:REE655378 ROA655375:ROA655378 RXW655375:RXW655378 SHS655375:SHS655378 SRO655375:SRO655378 TBK655375:TBK655378 TLG655375:TLG655378 TVC655375:TVC655378 UEY655375:UEY655378 UOU655375:UOU655378 UYQ655375:UYQ655378 VIM655375:VIM655378 VSI655375:VSI655378 WCE655375:WCE655378 WMA655375:WMA655378 WVW655375:WVW655378 P720911:P720914 JK720911:JK720914 TG720911:TG720914 ADC720911:ADC720914 AMY720911:AMY720914 AWU720911:AWU720914 BGQ720911:BGQ720914 BQM720911:BQM720914 CAI720911:CAI720914 CKE720911:CKE720914 CUA720911:CUA720914 DDW720911:DDW720914 DNS720911:DNS720914 DXO720911:DXO720914 EHK720911:EHK720914 ERG720911:ERG720914 FBC720911:FBC720914 FKY720911:FKY720914 FUU720911:FUU720914 GEQ720911:GEQ720914 GOM720911:GOM720914 GYI720911:GYI720914 HIE720911:HIE720914 HSA720911:HSA720914 IBW720911:IBW720914 ILS720911:ILS720914 IVO720911:IVO720914 JFK720911:JFK720914 JPG720911:JPG720914 JZC720911:JZC720914 KIY720911:KIY720914 KSU720911:KSU720914 LCQ720911:LCQ720914 LMM720911:LMM720914 LWI720911:LWI720914 MGE720911:MGE720914 MQA720911:MQA720914 MZW720911:MZW720914 NJS720911:NJS720914 NTO720911:NTO720914 ODK720911:ODK720914 ONG720911:ONG720914 OXC720911:OXC720914 PGY720911:PGY720914 PQU720911:PQU720914 QAQ720911:QAQ720914 QKM720911:QKM720914 QUI720911:QUI720914 REE720911:REE720914 ROA720911:ROA720914 RXW720911:RXW720914 SHS720911:SHS720914 SRO720911:SRO720914 TBK720911:TBK720914 TLG720911:TLG720914 TVC720911:TVC720914 UEY720911:UEY720914 UOU720911:UOU720914 UYQ720911:UYQ720914 VIM720911:VIM720914 VSI720911:VSI720914 WCE720911:WCE720914 WMA720911:WMA720914 WVW720911:WVW720914 P786447:P786450 JK786447:JK786450 TG786447:TG786450 ADC786447:ADC786450 AMY786447:AMY786450 AWU786447:AWU786450 BGQ786447:BGQ786450 BQM786447:BQM786450 CAI786447:CAI786450 CKE786447:CKE786450 CUA786447:CUA786450 DDW786447:DDW786450 DNS786447:DNS786450 DXO786447:DXO786450 EHK786447:EHK786450 ERG786447:ERG786450 FBC786447:FBC786450 FKY786447:FKY786450 FUU786447:FUU786450 GEQ786447:GEQ786450 GOM786447:GOM786450 GYI786447:GYI786450 HIE786447:HIE786450 HSA786447:HSA786450 IBW786447:IBW786450 ILS786447:ILS786450 IVO786447:IVO786450 JFK786447:JFK786450 JPG786447:JPG786450 JZC786447:JZC786450 KIY786447:KIY786450 KSU786447:KSU786450 LCQ786447:LCQ786450 LMM786447:LMM786450 LWI786447:LWI786450 MGE786447:MGE786450 MQA786447:MQA786450 MZW786447:MZW786450 NJS786447:NJS786450 NTO786447:NTO786450 ODK786447:ODK786450 ONG786447:ONG786450 OXC786447:OXC786450 PGY786447:PGY786450 PQU786447:PQU786450 QAQ786447:QAQ786450 QKM786447:QKM786450 QUI786447:QUI786450 REE786447:REE786450 ROA786447:ROA786450 RXW786447:RXW786450 SHS786447:SHS786450 SRO786447:SRO786450 TBK786447:TBK786450 TLG786447:TLG786450 TVC786447:TVC786450 UEY786447:UEY786450 UOU786447:UOU786450 UYQ786447:UYQ786450 VIM786447:VIM786450 VSI786447:VSI786450 WCE786447:WCE786450 WMA786447:WMA786450 WVW786447:WVW786450 P851983:P851986 JK851983:JK851986 TG851983:TG851986 ADC851983:ADC851986 AMY851983:AMY851986 AWU851983:AWU851986 BGQ851983:BGQ851986 BQM851983:BQM851986 CAI851983:CAI851986 CKE851983:CKE851986 CUA851983:CUA851986 DDW851983:DDW851986 DNS851983:DNS851986 DXO851983:DXO851986 EHK851983:EHK851986 ERG851983:ERG851986 FBC851983:FBC851986 FKY851983:FKY851986 FUU851983:FUU851986 GEQ851983:GEQ851986 GOM851983:GOM851986 GYI851983:GYI851986 HIE851983:HIE851986 HSA851983:HSA851986 IBW851983:IBW851986 ILS851983:ILS851986 IVO851983:IVO851986 JFK851983:JFK851986 JPG851983:JPG851986 JZC851983:JZC851986 KIY851983:KIY851986 KSU851983:KSU851986 LCQ851983:LCQ851986 LMM851983:LMM851986 LWI851983:LWI851986 MGE851983:MGE851986 MQA851983:MQA851986 MZW851983:MZW851986 NJS851983:NJS851986 NTO851983:NTO851986 ODK851983:ODK851986 ONG851983:ONG851986 OXC851983:OXC851986 PGY851983:PGY851986 PQU851983:PQU851986 QAQ851983:QAQ851986 QKM851983:QKM851986 QUI851983:QUI851986 REE851983:REE851986 ROA851983:ROA851986 RXW851983:RXW851986 SHS851983:SHS851986 SRO851983:SRO851986 TBK851983:TBK851986 TLG851983:TLG851986 TVC851983:TVC851986 UEY851983:UEY851986 UOU851983:UOU851986 UYQ851983:UYQ851986 VIM851983:VIM851986 VSI851983:VSI851986 WCE851983:WCE851986 WMA851983:WMA851986 WVW851983:WVW851986 P917519:P917522 JK917519:JK917522 TG917519:TG917522 ADC917519:ADC917522 AMY917519:AMY917522 AWU917519:AWU917522 BGQ917519:BGQ917522 BQM917519:BQM917522 CAI917519:CAI917522 CKE917519:CKE917522 CUA917519:CUA917522 DDW917519:DDW917522 DNS917519:DNS917522 DXO917519:DXO917522 EHK917519:EHK917522 ERG917519:ERG917522 FBC917519:FBC917522 FKY917519:FKY917522 FUU917519:FUU917522 GEQ917519:GEQ917522 GOM917519:GOM917522 GYI917519:GYI917522 HIE917519:HIE917522 HSA917519:HSA917522 IBW917519:IBW917522 ILS917519:ILS917522 IVO917519:IVO917522 JFK917519:JFK917522 JPG917519:JPG917522 JZC917519:JZC917522 KIY917519:KIY917522 KSU917519:KSU917522 LCQ917519:LCQ917522 LMM917519:LMM917522 LWI917519:LWI917522 MGE917519:MGE917522 MQA917519:MQA917522 MZW917519:MZW917522 NJS917519:NJS917522 NTO917519:NTO917522 ODK917519:ODK917522 ONG917519:ONG917522 OXC917519:OXC917522 PGY917519:PGY917522 PQU917519:PQU917522 QAQ917519:QAQ917522 QKM917519:QKM917522 QUI917519:QUI917522 REE917519:REE917522 ROA917519:ROA917522 RXW917519:RXW917522 SHS917519:SHS917522 SRO917519:SRO917522 TBK917519:TBK917522 TLG917519:TLG917522 TVC917519:TVC917522 UEY917519:UEY917522 UOU917519:UOU917522 UYQ917519:UYQ917522 VIM917519:VIM917522 VSI917519:VSI917522 WCE917519:WCE917522 WMA917519:WMA917522 WVW917519:WVW917522 P983055:P983058 JK983055:JK983058 TG983055:TG983058 ADC983055:ADC983058 AMY983055:AMY983058 AWU983055:AWU983058 BGQ983055:BGQ983058 BQM983055:BQM983058 CAI983055:CAI983058 CKE983055:CKE983058 CUA983055:CUA983058 DDW983055:DDW983058 DNS983055:DNS983058 DXO983055:DXO983058 EHK983055:EHK983058 ERG983055:ERG983058 FBC983055:FBC983058 FKY983055:FKY983058 FUU983055:FUU983058 GEQ983055:GEQ983058 GOM983055:GOM983058 GYI983055:GYI983058 HIE983055:HIE983058 HSA983055:HSA983058 IBW983055:IBW983058 ILS983055:ILS983058 IVO983055:IVO983058 JFK983055:JFK983058 JPG983055:JPG983058 JZC983055:JZC983058 KIY983055:KIY983058 KSU983055:KSU983058 LCQ983055:LCQ983058 LMM983055:LMM983058 LWI983055:LWI983058 MGE983055:MGE983058 MQA983055:MQA983058 MZW983055:MZW983058 NJS983055:NJS983058 NTO983055:NTO983058 ODK983055:ODK983058 ONG983055:ONG983058 OXC983055:OXC983058 PGY983055:PGY983058 PQU983055:PQU983058 QAQ983055:QAQ983058 QKM983055:QKM983058 QUI983055:QUI983058 REE983055:REE983058 ROA983055:ROA983058 RXW983055:RXW983058 SHS983055:SHS983058 SRO983055:SRO983058 TBK983055:TBK983058 TLG983055:TLG983058 TVC983055:TVC983058 UEY983055:UEY983058 UOU983055:UOU983058 UYQ983055:UYQ983058 VIM983055:VIM983058 VSI983055:VSI983058 WCE983055:WCE983058 WMA983055:WMA983058 JK14:JK17" xr:uid="{00000000-0002-0000-0A00-000002000000}">
      <formula1>"100,60,25,10"</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N22"/>
  <sheetViews>
    <sheetView zoomScale="145" zoomScaleNormal="145" workbookViewId="0">
      <selection activeCell="G4" sqref="G4:O4"/>
    </sheetView>
  </sheetViews>
  <sheetFormatPr baseColWidth="10" defaultRowHeight="12.75"/>
  <cols>
    <col min="1" max="1" width="9.7109375" style="163" customWidth="1"/>
    <col min="2" max="2" width="9.42578125" style="163" customWidth="1"/>
    <col min="3" max="3" width="15.140625" style="163" customWidth="1"/>
    <col min="4" max="4" width="11.140625" style="163" customWidth="1"/>
    <col min="5" max="5" width="11.140625" style="189" customWidth="1"/>
    <col min="6" max="6" width="39" style="163" customWidth="1"/>
    <col min="7" max="7" width="44.42578125" style="163" customWidth="1"/>
    <col min="8" max="8" width="40.5703125" style="189" customWidth="1"/>
    <col min="9" max="9" width="33.85546875" style="163" customWidth="1"/>
    <col min="10" max="10" width="37.5703125" style="163" customWidth="1"/>
    <col min="11" max="11" width="39.85546875" style="163" customWidth="1"/>
    <col min="12" max="18" width="10.7109375" style="163" customWidth="1"/>
    <col min="19" max="19" width="32.7109375" style="163" customWidth="1"/>
    <col min="20" max="20" width="20.42578125" style="163" customWidth="1"/>
    <col min="21" max="21" width="36.28515625" style="163" customWidth="1"/>
    <col min="22" max="22" width="18.7109375" style="163" customWidth="1"/>
    <col min="23" max="23" width="18.28515625" style="163" customWidth="1"/>
    <col min="24" max="24" width="30.85546875" style="163" customWidth="1"/>
    <col min="25" max="25" width="10.7109375" style="163" customWidth="1"/>
    <col min="26" max="26" width="74.85546875" style="163" customWidth="1"/>
    <col min="27" max="27" width="23.140625" style="163" customWidth="1"/>
    <col min="28" max="255" width="11.42578125" style="163"/>
    <col min="256" max="256" width="26.28515625" style="163" customWidth="1"/>
    <col min="257" max="257" width="15.7109375" style="163" customWidth="1"/>
    <col min="258" max="258" width="15.140625" style="163" customWidth="1"/>
    <col min="259" max="259" width="19" style="163" customWidth="1"/>
    <col min="260" max="260" width="12" style="163" customWidth="1"/>
    <col min="261" max="261" width="39" style="163" customWidth="1"/>
    <col min="262" max="262" width="44.42578125" style="163" customWidth="1"/>
    <col min="263" max="263" width="40.5703125" style="163" customWidth="1"/>
    <col min="264" max="264" width="33.85546875" style="163" customWidth="1"/>
    <col min="265" max="265" width="37.5703125" style="163" customWidth="1"/>
    <col min="266" max="266" width="39.85546875" style="163" customWidth="1"/>
    <col min="267" max="273" width="10.7109375" style="163" customWidth="1"/>
    <col min="274" max="274" width="32.7109375" style="163" customWidth="1"/>
    <col min="275" max="275" width="10.7109375" style="163" customWidth="1"/>
    <col min="276" max="276" width="36.28515625" style="163" customWidth="1"/>
    <col min="277" max="277" width="18.7109375" style="163" customWidth="1"/>
    <col min="278" max="278" width="10.7109375" style="163" customWidth="1"/>
    <col min="279" max="279" width="30.85546875" style="163" customWidth="1"/>
    <col min="280" max="280" width="10.7109375" style="163" customWidth="1"/>
    <col min="281" max="281" width="74.85546875" style="163" customWidth="1"/>
    <col min="282" max="282" width="23.140625" style="163" customWidth="1"/>
    <col min="283" max="511" width="11.42578125" style="163"/>
    <col min="512" max="512" width="26.28515625" style="163" customWidth="1"/>
    <col min="513" max="513" width="15.7109375" style="163" customWidth="1"/>
    <col min="514" max="514" width="15.140625" style="163" customWidth="1"/>
    <col min="515" max="515" width="19" style="163" customWidth="1"/>
    <col min="516" max="516" width="12" style="163" customWidth="1"/>
    <col min="517" max="517" width="39" style="163" customWidth="1"/>
    <col min="518" max="518" width="44.42578125" style="163" customWidth="1"/>
    <col min="519" max="519" width="40.5703125" style="163" customWidth="1"/>
    <col min="520" max="520" width="33.85546875" style="163" customWidth="1"/>
    <col min="521" max="521" width="37.5703125" style="163" customWidth="1"/>
    <col min="522" max="522" width="39.85546875" style="163" customWidth="1"/>
    <col min="523" max="529" width="10.7109375" style="163" customWidth="1"/>
    <col min="530" max="530" width="32.7109375" style="163" customWidth="1"/>
    <col min="531" max="531" width="10.7109375" style="163" customWidth="1"/>
    <col min="532" max="532" width="36.28515625" style="163" customWidth="1"/>
    <col min="533" max="533" width="18.7109375" style="163" customWidth="1"/>
    <col min="534" max="534" width="10.7109375" style="163" customWidth="1"/>
    <col min="535" max="535" width="30.85546875" style="163" customWidth="1"/>
    <col min="536" max="536" width="10.7109375" style="163" customWidth="1"/>
    <col min="537" max="537" width="74.85546875" style="163" customWidth="1"/>
    <col min="538" max="538" width="23.140625" style="163" customWidth="1"/>
    <col min="539" max="767" width="11.42578125" style="163"/>
    <col min="768" max="768" width="26.28515625" style="163" customWidth="1"/>
    <col min="769" max="769" width="15.7109375" style="163" customWidth="1"/>
    <col min="770" max="770" width="15.140625" style="163" customWidth="1"/>
    <col min="771" max="771" width="19" style="163" customWidth="1"/>
    <col min="772" max="772" width="12" style="163" customWidth="1"/>
    <col min="773" max="773" width="39" style="163" customWidth="1"/>
    <col min="774" max="774" width="44.42578125" style="163" customWidth="1"/>
    <col min="775" max="775" width="40.5703125" style="163" customWidth="1"/>
    <col min="776" max="776" width="33.85546875" style="163" customWidth="1"/>
    <col min="777" max="777" width="37.5703125" style="163" customWidth="1"/>
    <col min="778" max="778" width="39.85546875" style="163" customWidth="1"/>
    <col min="779" max="785" width="10.7109375" style="163" customWidth="1"/>
    <col min="786" max="786" width="32.7109375" style="163" customWidth="1"/>
    <col min="787" max="787" width="10.7109375" style="163" customWidth="1"/>
    <col min="788" max="788" width="36.28515625" style="163" customWidth="1"/>
    <col min="789" max="789" width="18.7109375" style="163" customWidth="1"/>
    <col min="790" max="790" width="10.7109375" style="163" customWidth="1"/>
    <col min="791" max="791" width="30.85546875" style="163" customWidth="1"/>
    <col min="792" max="792" width="10.7109375" style="163" customWidth="1"/>
    <col min="793" max="793" width="74.85546875" style="163" customWidth="1"/>
    <col min="794" max="794" width="23.140625" style="163" customWidth="1"/>
    <col min="795" max="1023" width="11.42578125" style="163"/>
    <col min="1024" max="1024" width="26.28515625" style="163" customWidth="1"/>
    <col min="1025" max="1025" width="15.7109375" style="163" customWidth="1"/>
    <col min="1026" max="1026" width="15.140625" style="163" customWidth="1"/>
    <col min="1027" max="1027" width="19" style="163" customWidth="1"/>
    <col min="1028" max="1028" width="12" style="163" customWidth="1"/>
    <col min="1029" max="1029" width="39" style="163" customWidth="1"/>
    <col min="1030" max="1030" width="44.42578125" style="163" customWidth="1"/>
    <col min="1031" max="1031" width="40.5703125" style="163" customWidth="1"/>
    <col min="1032" max="1032" width="33.85546875" style="163" customWidth="1"/>
    <col min="1033" max="1033" width="37.5703125" style="163" customWidth="1"/>
    <col min="1034" max="1034" width="39.85546875" style="163" customWidth="1"/>
    <col min="1035" max="1041" width="10.7109375" style="163" customWidth="1"/>
    <col min="1042" max="1042" width="32.7109375" style="163" customWidth="1"/>
    <col min="1043" max="1043" width="10.7109375" style="163" customWidth="1"/>
    <col min="1044" max="1044" width="36.28515625" style="163" customWidth="1"/>
    <col min="1045" max="1045" width="18.7109375" style="163" customWidth="1"/>
    <col min="1046" max="1046" width="10.7109375" style="163" customWidth="1"/>
    <col min="1047" max="1047" width="30.85546875" style="163" customWidth="1"/>
    <col min="1048" max="1048" width="10.7109375" style="163" customWidth="1"/>
    <col min="1049" max="1049" width="74.85546875" style="163" customWidth="1"/>
    <col min="1050" max="1050" width="23.140625" style="163" customWidth="1"/>
    <col min="1051" max="1279" width="11.42578125" style="163"/>
    <col min="1280" max="1280" width="26.28515625" style="163" customWidth="1"/>
    <col min="1281" max="1281" width="15.7109375" style="163" customWidth="1"/>
    <col min="1282" max="1282" width="15.140625" style="163" customWidth="1"/>
    <col min="1283" max="1283" width="19" style="163" customWidth="1"/>
    <col min="1284" max="1284" width="12" style="163" customWidth="1"/>
    <col min="1285" max="1285" width="39" style="163" customWidth="1"/>
    <col min="1286" max="1286" width="44.42578125" style="163" customWidth="1"/>
    <col min="1287" max="1287" width="40.5703125" style="163" customWidth="1"/>
    <col min="1288" max="1288" width="33.85546875" style="163" customWidth="1"/>
    <col min="1289" max="1289" width="37.5703125" style="163" customWidth="1"/>
    <col min="1290" max="1290" width="39.85546875" style="163" customWidth="1"/>
    <col min="1291" max="1297" width="10.7109375" style="163" customWidth="1"/>
    <col min="1298" max="1298" width="32.7109375" style="163" customWidth="1"/>
    <col min="1299" max="1299" width="10.7109375" style="163" customWidth="1"/>
    <col min="1300" max="1300" width="36.28515625" style="163" customWidth="1"/>
    <col min="1301" max="1301" width="18.7109375" style="163" customWidth="1"/>
    <col min="1302" max="1302" width="10.7109375" style="163" customWidth="1"/>
    <col min="1303" max="1303" width="30.85546875" style="163" customWidth="1"/>
    <col min="1304" max="1304" width="10.7109375" style="163" customWidth="1"/>
    <col min="1305" max="1305" width="74.85546875" style="163" customWidth="1"/>
    <col min="1306" max="1306" width="23.140625" style="163" customWidth="1"/>
    <col min="1307" max="1535" width="11.42578125" style="163"/>
    <col min="1536" max="1536" width="26.28515625" style="163" customWidth="1"/>
    <col min="1537" max="1537" width="15.7109375" style="163" customWidth="1"/>
    <col min="1538" max="1538" width="15.140625" style="163" customWidth="1"/>
    <col min="1539" max="1539" width="19" style="163" customWidth="1"/>
    <col min="1540" max="1540" width="12" style="163" customWidth="1"/>
    <col min="1541" max="1541" width="39" style="163" customWidth="1"/>
    <col min="1542" max="1542" width="44.42578125" style="163" customWidth="1"/>
    <col min="1543" max="1543" width="40.5703125" style="163" customWidth="1"/>
    <col min="1544" max="1544" width="33.85546875" style="163" customWidth="1"/>
    <col min="1545" max="1545" width="37.5703125" style="163" customWidth="1"/>
    <col min="1546" max="1546" width="39.85546875" style="163" customWidth="1"/>
    <col min="1547" max="1553" width="10.7109375" style="163" customWidth="1"/>
    <col min="1554" max="1554" width="32.7109375" style="163" customWidth="1"/>
    <col min="1555" max="1555" width="10.7109375" style="163" customWidth="1"/>
    <col min="1556" max="1556" width="36.28515625" style="163" customWidth="1"/>
    <col min="1557" max="1557" width="18.7109375" style="163" customWidth="1"/>
    <col min="1558" max="1558" width="10.7109375" style="163" customWidth="1"/>
    <col min="1559" max="1559" width="30.85546875" style="163" customWidth="1"/>
    <col min="1560" max="1560" width="10.7109375" style="163" customWidth="1"/>
    <col min="1561" max="1561" width="74.85546875" style="163" customWidth="1"/>
    <col min="1562" max="1562" width="23.140625" style="163" customWidth="1"/>
    <col min="1563" max="1791" width="11.42578125" style="163"/>
    <col min="1792" max="1792" width="26.28515625" style="163" customWidth="1"/>
    <col min="1793" max="1793" width="15.7109375" style="163" customWidth="1"/>
    <col min="1794" max="1794" width="15.140625" style="163" customWidth="1"/>
    <col min="1795" max="1795" width="19" style="163" customWidth="1"/>
    <col min="1796" max="1796" width="12" style="163" customWidth="1"/>
    <col min="1797" max="1797" width="39" style="163" customWidth="1"/>
    <col min="1798" max="1798" width="44.42578125" style="163" customWidth="1"/>
    <col min="1799" max="1799" width="40.5703125" style="163" customWidth="1"/>
    <col min="1800" max="1800" width="33.85546875" style="163" customWidth="1"/>
    <col min="1801" max="1801" width="37.5703125" style="163" customWidth="1"/>
    <col min="1802" max="1802" width="39.85546875" style="163" customWidth="1"/>
    <col min="1803" max="1809" width="10.7109375" style="163" customWidth="1"/>
    <col min="1810" max="1810" width="32.7109375" style="163" customWidth="1"/>
    <col min="1811" max="1811" width="10.7109375" style="163" customWidth="1"/>
    <col min="1812" max="1812" width="36.28515625" style="163" customWidth="1"/>
    <col min="1813" max="1813" width="18.7109375" style="163" customWidth="1"/>
    <col min="1814" max="1814" width="10.7109375" style="163" customWidth="1"/>
    <col min="1815" max="1815" width="30.85546875" style="163" customWidth="1"/>
    <col min="1816" max="1816" width="10.7109375" style="163" customWidth="1"/>
    <col min="1817" max="1817" width="74.85546875" style="163" customWidth="1"/>
    <col min="1818" max="1818" width="23.140625" style="163" customWidth="1"/>
    <col min="1819" max="2047" width="11.42578125" style="163"/>
    <col min="2048" max="2048" width="26.28515625" style="163" customWidth="1"/>
    <col min="2049" max="2049" width="15.7109375" style="163" customWidth="1"/>
    <col min="2050" max="2050" width="15.140625" style="163" customWidth="1"/>
    <col min="2051" max="2051" width="19" style="163" customWidth="1"/>
    <col min="2052" max="2052" width="12" style="163" customWidth="1"/>
    <col min="2053" max="2053" width="39" style="163" customWidth="1"/>
    <col min="2054" max="2054" width="44.42578125" style="163" customWidth="1"/>
    <col min="2055" max="2055" width="40.5703125" style="163" customWidth="1"/>
    <col min="2056" max="2056" width="33.85546875" style="163" customWidth="1"/>
    <col min="2057" max="2057" width="37.5703125" style="163" customWidth="1"/>
    <col min="2058" max="2058" width="39.85546875" style="163" customWidth="1"/>
    <col min="2059" max="2065" width="10.7109375" style="163" customWidth="1"/>
    <col min="2066" max="2066" width="32.7109375" style="163" customWidth="1"/>
    <col min="2067" max="2067" width="10.7109375" style="163" customWidth="1"/>
    <col min="2068" max="2068" width="36.28515625" style="163" customWidth="1"/>
    <col min="2069" max="2069" width="18.7109375" style="163" customWidth="1"/>
    <col min="2070" max="2070" width="10.7109375" style="163" customWidth="1"/>
    <col min="2071" max="2071" width="30.85546875" style="163" customWidth="1"/>
    <col min="2072" max="2072" width="10.7109375" style="163" customWidth="1"/>
    <col min="2073" max="2073" width="74.85546875" style="163" customWidth="1"/>
    <col min="2074" max="2074" width="23.140625" style="163" customWidth="1"/>
    <col min="2075" max="2303" width="11.42578125" style="163"/>
    <col min="2304" max="2304" width="26.28515625" style="163" customWidth="1"/>
    <col min="2305" max="2305" width="15.7109375" style="163" customWidth="1"/>
    <col min="2306" max="2306" width="15.140625" style="163" customWidth="1"/>
    <col min="2307" max="2307" width="19" style="163" customWidth="1"/>
    <col min="2308" max="2308" width="12" style="163" customWidth="1"/>
    <col min="2309" max="2309" width="39" style="163" customWidth="1"/>
    <col min="2310" max="2310" width="44.42578125" style="163" customWidth="1"/>
    <col min="2311" max="2311" width="40.5703125" style="163" customWidth="1"/>
    <col min="2312" max="2312" width="33.85546875" style="163" customWidth="1"/>
    <col min="2313" max="2313" width="37.5703125" style="163" customWidth="1"/>
    <col min="2314" max="2314" width="39.85546875" style="163" customWidth="1"/>
    <col min="2315" max="2321" width="10.7109375" style="163" customWidth="1"/>
    <col min="2322" max="2322" width="32.7109375" style="163" customWidth="1"/>
    <col min="2323" max="2323" width="10.7109375" style="163" customWidth="1"/>
    <col min="2324" max="2324" width="36.28515625" style="163" customWidth="1"/>
    <col min="2325" max="2325" width="18.7109375" style="163" customWidth="1"/>
    <col min="2326" max="2326" width="10.7109375" style="163" customWidth="1"/>
    <col min="2327" max="2327" width="30.85546875" style="163" customWidth="1"/>
    <col min="2328" max="2328" width="10.7109375" style="163" customWidth="1"/>
    <col min="2329" max="2329" width="74.85546875" style="163" customWidth="1"/>
    <col min="2330" max="2330" width="23.140625" style="163" customWidth="1"/>
    <col min="2331" max="2559" width="11.42578125" style="163"/>
    <col min="2560" max="2560" width="26.28515625" style="163" customWidth="1"/>
    <col min="2561" max="2561" width="15.7109375" style="163" customWidth="1"/>
    <col min="2562" max="2562" width="15.140625" style="163" customWidth="1"/>
    <col min="2563" max="2563" width="19" style="163" customWidth="1"/>
    <col min="2564" max="2564" width="12" style="163" customWidth="1"/>
    <col min="2565" max="2565" width="39" style="163" customWidth="1"/>
    <col min="2566" max="2566" width="44.42578125" style="163" customWidth="1"/>
    <col min="2567" max="2567" width="40.5703125" style="163" customWidth="1"/>
    <col min="2568" max="2568" width="33.85546875" style="163" customWidth="1"/>
    <col min="2569" max="2569" width="37.5703125" style="163" customWidth="1"/>
    <col min="2570" max="2570" width="39.85546875" style="163" customWidth="1"/>
    <col min="2571" max="2577" width="10.7109375" style="163" customWidth="1"/>
    <col min="2578" max="2578" width="32.7109375" style="163" customWidth="1"/>
    <col min="2579" max="2579" width="10.7109375" style="163" customWidth="1"/>
    <col min="2580" max="2580" width="36.28515625" style="163" customWidth="1"/>
    <col min="2581" max="2581" width="18.7109375" style="163" customWidth="1"/>
    <col min="2582" max="2582" width="10.7109375" style="163" customWidth="1"/>
    <col min="2583" max="2583" width="30.85546875" style="163" customWidth="1"/>
    <col min="2584" max="2584" width="10.7109375" style="163" customWidth="1"/>
    <col min="2585" max="2585" width="74.85546875" style="163" customWidth="1"/>
    <col min="2586" max="2586" width="23.140625" style="163" customWidth="1"/>
    <col min="2587" max="2815" width="11.42578125" style="163"/>
    <col min="2816" max="2816" width="26.28515625" style="163" customWidth="1"/>
    <col min="2817" max="2817" width="15.7109375" style="163" customWidth="1"/>
    <col min="2818" max="2818" width="15.140625" style="163" customWidth="1"/>
    <col min="2819" max="2819" width="19" style="163" customWidth="1"/>
    <col min="2820" max="2820" width="12" style="163" customWidth="1"/>
    <col min="2821" max="2821" width="39" style="163" customWidth="1"/>
    <col min="2822" max="2822" width="44.42578125" style="163" customWidth="1"/>
    <col min="2823" max="2823" width="40.5703125" style="163" customWidth="1"/>
    <col min="2824" max="2824" width="33.85546875" style="163" customWidth="1"/>
    <col min="2825" max="2825" width="37.5703125" style="163" customWidth="1"/>
    <col min="2826" max="2826" width="39.85546875" style="163" customWidth="1"/>
    <col min="2827" max="2833" width="10.7109375" style="163" customWidth="1"/>
    <col min="2834" max="2834" width="32.7109375" style="163" customWidth="1"/>
    <col min="2835" max="2835" width="10.7109375" style="163" customWidth="1"/>
    <col min="2836" max="2836" width="36.28515625" style="163" customWidth="1"/>
    <col min="2837" max="2837" width="18.7109375" style="163" customWidth="1"/>
    <col min="2838" max="2838" width="10.7109375" style="163" customWidth="1"/>
    <col min="2839" max="2839" width="30.85546875" style="163" customWidth="1"/>
    <col min="2840" max="2840" width="10.7109375" style="163" customWidth="1"/>
    <col min="2841" max="2841" width="74.85546875" style="163" customWidth="1"/>
    <col min="2842" max="2842" width="23.140625" style="163" customWidth="1"/>
    <col min="2843" max="3071" width="11.42578125" style="163"/>
    <col min="3072" max="3072" width="26.28515625" style="163" customWidth="1"/>
    <col min="3073" max="3073" width="15.7109375" style="163" customWidth="1"/>
    <col min="3074" max="3074" width="15.140625" style="163" customWidth="1"/>
    <col min="3075" max="3075" width="19" style="163" customWidth="1"/>
    <col min="3076" max="3076" width="12" style="163" customWidth="1"/>
    <col min="3077" max="3077" width="39" style="163" customWidth="1"/>
    <col min="3078" max="3078" width="44.42578125" style="163" customWidth="1"/>
    <col min="3079" max="3079" width="40.5703125" style="163" customWidth="1"/>
    <col min="3080" max="3080" width="33.85546875" style="163" customWidth="1"/>
    <col min="3081" max="3081" width="37.5703125" style="163" customWidth="1"/>
    <col min="3082" max="3082" width="39.85546875" style="163" customWidth="1"/>
    <col min="3083" max="3089" width="10.7109375" style="163" customWidth="1"/>
    <col min="3090" max="3090" width="32.7109375" style="163" customWidth="1"/>
    <col min="3091" max="3091" width="10.7109375" style="163" customWidth="1"/>
    <col min="3092" max="3092" width="36.28515625" style="163" customWidth="1"/>
    <col min="3093" max="3093" width="18.7109375" style="163" customWidth="1"/>
    <col min="3094" max="3094" width="10.7109375" style="163" customWidth="1"/>
    <col min="3095" max="3095" width="30.85546875" style="163" customWidth="1"/>
    <col min="3096" max="3096" width="10.7109375" style="163" customWidth="1"/>
    <col min="3097" max="3097" width="74.85546875" style="163" customWidth="1"/>
    <col min="3098" max="3098" width="23.140625" style="163" customWidth="1"/>
    <col min="3099" max="3327" width="11.42578125" style="163"/>
    <col min="3328" max="3328" width="26.28515625" style="163" customWidth="1"/>
    <col min="3329" max="3329" width="15.7109375" style="163" customWidth="1"/>
    <col min="3330" max="3330" width="15.140625" style="163" customWidth="1"/>
    <col min="3331" max="3331" width="19" style="163" customWidth="1"/>
    <col min="3332" max="3332" width="12" style="163" customWidth="1"/>
    <col min="3333" max="3333" width="39" style="163" customWidth="1"/>
    <col min="3334" max="3334" width="44.42578125" style="163" customWidth="1"/>
    <col min="3335" max="3335" width="40.5703125" style="163" customWidth="1"/>
    <col min="3336" max="3336" width="33.85546875" style="163" customWidth="1"/>
    <col min="3337" max="3337" width="37.5703125" style="163" customWidth="1"/>
    <col min="3338" max="3338" width="39.85546875" style="163" customWidth="1"/>
    <col min="3339" max="3345" width="10.7109375" style="163" customWidth="1"/>
    <col min="3346" max="3346" width="32.7109375" style="163" customWidth="1"/>
    <col min="3347" max="3347" width="10.7109375" style="163" customWidth="1"/>
    <col min="3348" max="3348" width="36.28515625" style="163" customWidth="1"/>
    <col min="3349" max="3349" width="18.7109375" style="163" customWidth="1"/>
    <col min="3350" max="3350" width="10.7109375" style="163" customWidth="1"/>
    <col min="3351" max="3351" width="30.85546875" style="163" customWidth="1"/>
    <col min="3352" max="3352" width="10.7109375" style="163" customWidth="1"/>
    <col min="3353" max="3353" width="74.85546875" style="163" customWidth="1"/>
    <col min="3354" max="3354" width="23.140625" style="163" customWidth="1"/>
    <col min="3355" max="3583" width="11.42578125" style="163"/>
    <col min="3584" max="3584" width="26.28515625" style="163" customWidth="1"/>
    <col min="3585" max="3585" width="15.7109375" style="163" customWidth="1"/>
    <col min="3586" max="3586" width="15.140625" style="163" customWidth="1"/>
    <col min="3587" max="3587" width="19" style="163" customWidth="1"/>
    <col min="3588" max="3588" width="12" style="163" customWidth="1"/>
    <col min="3589" max="3589" width="39" style="163" customWidth="1"/>
    <col min="3590" max="3590" width="44.42578125" style="163" customWidth="1"/>
    <col min="3591" max="3591" width="40.5703125" style="163" customWidth="1"/>
    <col min="3592" max="3592" width="33.85546875" style="163" customWidth="1"/>
    <col min="3593" max="3593" width="37.5703125" style="163" customWidth="1"/>
    <col min="3594" max="3594" width="39.85546875" style="163" customWidth="1"/>
    <col min="3595" max="3601" width="10.7109375" style="163" customWidth="1"/>
    <col min="3602" max="3602" width="32.7109375" style="163" customWidth="1"/>
    <col min="3603" max="3603" width="10.7109375" style="163" customWidth="1"/>
    <col min="3604" max="3604" width="36.28515625" style="163" customWidth="1"/>
    <col min="3605" max="3605" width="18.7109375" style="163" customWidth="1"/>
    <col min="3606" max="3606" width="10.7109375" style="163" customWidth="1"/>
    <col min="3607" max="3607" width="30.85546875" style="163" customWidth="1"/>
    <col min="3608" max="3608" width="10.7109375" style="163" customWidth="1"/>
    <col min="3609" max="3609" width="74.85546875" style="163" customWidth="1"/>
    <col min="3610" max="3610" width="23.140625" style="163" customWidth="1"/>
    <col min="3611" max="3839" width="11.42578125" style="163"/>
    <col min="3840" max="3840" width="26.28515625" style="163" customWidth="1"/>
    <col min="3841" max="3841" width="15.7109375" style="163" customWidth="1"/>
    <col min="3842" max="3842" width="15.140625" style="163" customWidth="1"/>
    <col min="3843" max="3843" width="19" style="163" customWidth="1"/>
    <col min="3844" max="3844" width="12" style="163" customWidth="1"/>
    <col min="3845" max="3845" width="39" style="163" customWidth="1"/>
    <col min="3846" max="3846" width="44.42578125" style="163" customWidth="1"/>
    <col min="3847" max="3847" width="40.5703125" style="163" customWidth="1"/>
    <col min="3848" max="3848" width="33.85546875" style="163" customWidth="1"/>
    <col min="3849" max="3849" width="37.5703125" style="163" customWidth="1"/>
    <col min="3850" max="3850" width="39.85546875" style="163" customWidth="1"/>
    <col min="3851" max="3857" width="10.7109375" style="163" customWidth="1"/>
    <col min="3858" max="3858" width="32.7109375" style="163" customWidth="1"/>
    <col min="3859" max="3859" width="10.7109375" style="163" customWidth="1"/>
    <col min="3860" max="3860" width="36.28515625" style="163" customWidth="1"/>
    <col min="3861" max="3861" width="18.7109375" style="163" customWidth="1"/>
    <col min="3862" max="3862" width="10.7109375" style="163" customWidth="1"/>
    <col min="3863" max="3863" width="30.85546875" style="163" customWidth="1"/>
    <col min="3864" max="3864" width="10.7109375" style="163" customWidth="1"/>
    <col min="3865" max="3865" width="74.85546875" style="163" customWidth="1"/>
    <col min="3866" max="3866" width="23.140625" style="163" customWidth="1"/>
    <col min="3867" max="4095" width="11.42578125" style="163"/>
    <col min="4096" max="4096" width="26.28515625" style="163" customWidth="1"/>
    <col min="4097" max="4097" width="15.7109375" style="163" customWidth="1"/>
    <col min="4098" max="4098" width="15.140625" style="163" customWidth="1"/>
    <col min="4099" max="4099" width="19" style="163" customWidth="1"/>
    <col min="4100" max="4100" width="12" style="163" customWidth="1"/>
    <col min="4101" max="4101" width="39" style="163" customWidth="1"/>
    <col min="4102" max="4102" width="44.42578125" style="163" customWidth="1"/>
    <col min="4103" max="4103" width="40.5703125" style="163" customWidth="1"/>
    <col min="4104" max="4104" width="33.85546875" style="163" customWidth="1"/>
    <col min="4105" max="4105" width="37.5703125" style="163" customWidth="1"/>
    <col min="4106" max="4106" width="39.85546875" style="163" customWidth="1"/>
    <col min="4107" max="4113" width="10.7109375" style="163" customWidth="1"/>
    <col min="4114" max="4114" width="32.7109375" style="163" customWidth="1"/>
    <col min="4115" max="4115" width="10.7109375" style="163" customWidth="1"/>
    <col min="4116" max="4116" width="36.28515625" style="163" customWidth="1"/>
    <col min="4117" max="4117" width="18.7109375" style="163" customWidth="1"/>
    <col min="4118" max="4118" width="10.7109375" style="163" customWidth="1"/>
    <col min="4119" max="4119" width="30.85546875" style="163" customWidth="1"/>
    <col min="4120" max="4120" width="10.7109375" style="163" customWidth="1"/>
    <col min="4121" max="4121" width="74.85546875" style="163" customWidth="1"/>
    <col min="4122" max="4122" width="23.140625" style="163" customWidth="1"/>
    <col min="4123" max="4351" width="11.42578125" style="163"/>
    <col min="4352" max="4352" width="26.28515625" style="163" customWidth="1"/>
    <col min="4353" max="4353" width="15.7109375" style="163" customWidth="1"/>
    <col min="4354" max="4354" width="15.140625" style="163" customWidth="1"/>
    <col min="4355" max="4355" width="19" style="163" customWidth="1"/>
    <col min="4356" max="4356" width="12" style="163" customWidth="1"/>
    <col min="4357" max="4357" width="39" style="163" customWidth="1"/>
    <col min="4358" max="4358" width="44.42578125" style="163" customWidth="1"/>
    <col min="4359" max="4359" width="40.5703125" style="163" customWidth="1"/>
    <col min="4360" max="4360" width="33.85546875" style="163" customWidth="1"/>
    <col min="4361" max="4361" width="37.5703125" style="163" customWidth="1"/>
    <col min="4362" max="4362" width="39.85546875" style="163" customWidth="1"/>
    <col min="4363" max="4369" width="10.7109375" style="163" customWidth="1"/>
    <col min="4370" max="4370" width="32.7109375" style="163" customWidth="1"/>
    <col min="4371" max="4371" width="10.7109375" style="163" customWidth="1"/>
    <col min="4372" max="4372" width="36.28515625" style="163" customWidth="1"/>
    <col min="4373" max="4373" width="18.7109375" style="163" customWidth="1"/>
    <col min="4374" max="4374" width="10.7109375" style="163" customWidth="1"/>
    <col min="4375" max="4375" width="30.85546875" style="163" customWidth="1"/>
    <col min="4376" max="4376" width="10.7109375" style="163" customWidth="1"/>
    <col min="4377" max="4377" width="74.85546875" style="163" customWidth="1"/>
    <col min="4378" max="4378" width="23.140625" style="163" customWidth="1"/>
    <col min="4379" max="4607" width="11.42578125" style="163"/>
    <col min="4608" max="4608" width="26.28515625" style="163" customWidth="1"/>
    <col min="4609" max="4609" width="15.7109375" style="163" customWidth="1"/>
    <col min="4610" max="4610" width="15.140625" style="163" customWidth="1"/>
    <col min="4611" max="4611" width="19" style="163" customWidth="1"/>
    <col min="4612" max="4612" width="12" style="163" customWidth="1"/>
    <col min="4613" max="4613" width="39" style="163" customWidth="1"/>
    <col min="4614" max="4614" width="44.42578125" style="163" customWidth="1"/>
    <col min="4615" max="4615" width="40.5703125" style="163" customWidth="1"/>
    <col min="4616" max="4616" width="33.85546875" style="163" customWidth="1"/>
    <col min="4617" max="4617" width="37.5703125" style="163" customWidth="1"/>
    <col min="4618" max="4618" width="39.85546875" style="163" customWidth="1"/>
    <col min="4619" max="4625" width="10.7109375" style="163" customWidth="1"/>
    <col min="4626" max="4626" width="32.7109375" style="163" customWidth="1"/>
    <col min="4627" max="4627" width="10.7109375" style="163" customWidth="1"/>
    <col min="4628" max="4628" width="36.28515625" style="163" customWidth="1"/>
    <col min="4629" max="4629" width="18.7109375" style="163" customWidth="1"/>
    <col min="4630" max="4630" width="10.7109375" style="163" customWidth="1"/>
    <col min="4631" max="4631" width="30.85546875" style="163" customWidth="1"/>
    <col min="4632" max="4632" width="10.7109375" style="163" customWidth="1"/>
    <col min="4633" max="4633" width="74.85546875" style="163" customWidth="1"/>
    <col min="4634" max="4634" width="23.140625" style="163" customWidth="1"/>
    <col min="4635" max="4863" width="11.42578125" style="163"/>
    <col min="4864" max="4864" width="26.28515625" style="163" customWidth="1"/>
    <col min="4865" max="4865" width="15.7109375" style="163" customWidth="1"/>
    <col min="4866" max="4866" width="15.140625" style="163" customWidth="1"/>
    <col min="4867" max="4867" width="19" style="163" customWidth="1"/>
    <col min="4868" max="4868" width="12" style="163" customWidth="1"/>
    <col min="4869" max="4869" width="39" style="163" customWidth="1"/>
    <col min="4870" max="4870" width="44.42578125" style="163" customWidth="1"/>
    <col min="4871" max="4871" width="40.5703125" style="163" customWidth="1"/>
    <col min="4872" max="4872" width="33.85546875" style="163" customWidth="1"/>
    <col min="4873" max="4873" width="37.5703125" style="163" customWidth="1"/>
    <col min="4874" max="4874" width="39.85546875" style="163" customWidth="1"/>
    <col min="4875" max="4881" width="10.7109375" style="163" customWidth="1"/>
    <col min="4882" max="4882" width="32.7109375" style="163" customWidth="1"/>
    <col min="4883" max="4883" width="10.7109375" style="163" customWidth="1"/>
    <col min="4884" max="4884" width="36.28515625" style="163" customWidth="1"/>
    <col min="4885" max="4885" width="18.7109375" style="163" customWidth="1"/>
    <col min="4886" max="4886" width="10.7109375" style="163" customWidth="1"/>
    <col min="4887" max="4887" width="30.85546875" style="163" customWidth="1"/>
    <col min="4888" max="4888" width="10.7109375" style="163" customWidth="1"/>
    <col min="4889" max="4889" width="74.85546875" style="163" customWidth="1"/>
    <col min="4890" max="4890" width="23.140625" style="163" customWidth="1"/>
    <col min="4891" max="5119" width="11.42578125" style="163"/>
    <col min="5120" max="5120" width="26.28515625" style="163" customWidth="1"/>
    <col min="5121" max="5121" width="15.7109375" style="163" customWidth="1"/>
    <col min="5122" max="5122" width="15.140625" style="163" customWidth="1"/>
    <col min="5123" max="5123" width="19" style="163" customWidth="1"/>
    <col min="5124" max="5124" width="12" style="163" customWidth="1"/>
    <col min="5125" max="5125" width="39" style="163" customWidth="1"/>
    <col min="5126" max="5126" width="44.42578125" style="163" customWidth="1"/>
    <col min="5127" max="5127" width="40.5703125" style="163" customWidth="1"/>
    <col min="5128" max="5128" width="33.85546875" style="163" customWidth="1"/>
    <col min="5129" max="5129" width="37.5703125" style="163" customWidth="1"/>
    <col min="5130" max="5130" width="39.85546875" style="163" customWidth="1"/>
    <col min="5131" max="5137" width="10.7109375" style="163" customWidth="1"/>
    <col min="5138" max="5138" width="32.7109375" style="163" customWidth="1"/>
    <col min="5139" max="5139" width="10.7109375" style="163" customWidth="1"/>
    <col min="5140" max="5140" width="36.28515625" style="163" customWidth="1"/>
    <col min="5141" max="5141" width="18.7109375" style="163" customWidth="1"/>
    <col min="5142" max="5142" width="10.7109375" style="163" customWidth="1"/>
    <col min="5143" max="5143" width="30.85546875" style="163" customWidth="1"/>
    <col min="5144" max="5144" width="10.7109375" style="163" customWidth="1"/>
    <col min="5145" max="5145" width="74.85546875" style="163" customWidth="1"/>
    <col min="5146" max="5146" width="23.140625" style="163" customWidth="1"/>
    <col min="5147" max="5375" width="11.42578125" style="163"/>
    <col min="5376" max="5376" width="26.28515625" style="163" customWidth="1"/>
    <col min="5377" max="5377" width="15.7109375" style="163" customWidth="1"/>
    <col min="5378" max="5378" width="15.140625" style="163" customWidth="1"/>
    <col min="5379" max="5379" width="19" style="163" customWidth="1"/>
    <col min="5380" max="5380" width="12" style="163" customWidth="1"/>
    <col min="5381" max="5381" width="39" style="163" customWidth="1"/>
    <col min="5382" max="5382" width="44.42578125" style="163" customWidth="1"/>
    <col min="5383" max="5383" width="40.5703125" style="163" customWidth="1"/>
    <col min="5384" max="5384" width="33.85546875" style="163" customWidth="1"/>
    <col min="5385" max="5385" width="37.5703125" style="163" customWidth="1"/>
    <col min="5386" max="5386" width="39.85546875" style="163" customWidth="1"/>
    <col min="5387" max="5393" width="10.7109375" style="163" customWidth="1"/>
    <col min="5394" max="5394" width="32.7109375" style="163" customWidth="1"/>
    <col min="5395" max="5395" width="10.7109375" style="163" customWidth="1"/>
    <col min="5396" max="5396" width="36.28515625" style="163" customWidth="1"/>
    <col min="5397" max="5397" width="18.7109375" style="163" customWidth="1"/>
    <col min="5398" max="5398" width="10.7109375" style="163" customWidth="1"/>
    <col min="5399" max="5399" width="30.85546875" style="163" customWidth="1"/>
    <col min="5400" max="5400" width="10.7109375" style="163" customWidth="1"/>
    <col min="5401" max="5401" width="74.85546875" style="163" customWidth="1"/>
    <col min="5402" max="5402" width="23.140625" style="163" customWidth="1"/>
    <col min="5403" max="5631" width="11.42578125" style="163"/>
    <col min="5632" max="5632" width="26.28515625" style="163" customWidth="1"/>
    <col min="5633" max="5633" width="15.7109375" style="163" customWidth="1"/>
    <col min="5634" max="5634" width="15.140625" style="163" customWidth="1"/>
    <col min="5635" max="5635" width="19" style="163" customWidth="1"/>
    <col min="5636" max="5636" width="12" style="163" customWidth="1"/>
    <col min="5637" max="5637" width="39" style="163" customWidth="1"/>
    <col min="5638" max="5638" width="44.42578125" style="163" customWidth="1"/>
    <col min="5639" max="5639" width="40.5703125" style="163" customWidth="1"/>
    <col min="5640" max="5640" width="33.85546875" style="163" customWidth="1"/>
    <col min="5641" max="5641" width="37.5703125" style="163" customWidth="1"/>
    <col min="5642" max="5642" width="39.85546875" style="163" customWidth="1"/>
    <col min="5643" max="5649" width="10.7109375" style="163" customWidth="1"/>
    <col min="5650" max="5650" width="32.7109375" style="163" customWidth="1"/>
    <col min="5651" max="5651" width="10.7109375" style="163" customWidth="1"/>
    <col min="5652" max="5652" width="36.28515625" style="163" customWidth="1"/>
    <col min="5653" max="5653" width="18.7109375" style="163" customWidth="1"/>
    <col min="5654" max="5654" width="10.7109375" style="163" customWidth="1"/>
    <col min="5655" max="5655" width="30.85546875" style="163" customWidth="1"/>
    <col min="5656" max="5656" width="10.7109375" style="163" customWidth="1"/>
    <col min="5657" max="5657" width="74.85546875" style="163" customWidth="1"/>
    <col min="5658" max="5658" width="23.140625" style="163" customWidth="1"/>
    <col min="5659" max="5887" width="11.42578125" style="163"/>
    <col min="5888" max="5888" width="26.28515625" style="163" customWidth="1"/>
    <col min="5889" max="5889" width="15.7109375" style="163" customWidth="1"/>
    <col min="5890" max="5890" width="15.140625" style="163" customWidth="1"/>
    <col min="5891" max="5891" width="19" style="163" customWidth="1"/>
    <col min="5892" max="5892" width="12" style="163" customWidth="1"/>
    <col min="5893" max="5893" width="39" style="163" customWidth="1"/>
    <col min="5894" max="5894" width="44.42578125" style="163" customWidth="1"/>
    <col min="5895" max="5895" width="40.5703125" style="163" customWidth="1"/>
    <col min="5896" max="5896" width="33.85546875" style="163" customWidth="1"/>
    <col min="5897" max="5897" width="37.5703125" style="163" customWidth="1"/>
    <col min="5898" max="5898" width="39.85546875" style="163" customWidth="1"/>
    <col min="5899" max="5905" width="10.7109375" style="163" customWidth="1"/>
    <col min="5906" max="5906" width="32.7109375" style="163" customWidth="1"/>
    <col min="5907" max="5907" width="10.7109375" style="163" customWidth="1"/>
    <col min="5908" max="5908" width="36.28515625" style="163" customWidth="1"/>
    <col min="5909" max="5909" width="18.7109375" style="163" customWidth="1"/>
    <col min="5910" max="5910" width="10.7109375" style="163" customWidth="1"/>
    <col min="5911" max="5911" width="30.85546875" style="163" customWidth="1"/>
    <col min="5912" max="5912" width="10.7109375" style="163" customWidth="1"/>
    <col min="5913" max="5913" width="74.85546875" style="163" customWidth="1"/>
    <col min="5914" max="5914" width="23.140625" style="163" customWidth="1"/>
    <col min="5915" max="6143" width="11.42578125" style="163"/>
    <col min="6144" max="6144" width="26.28515625" style="163" customWidth="1"/>
    <col min="6145" max="6145" width="15.7109375" style="163" customWidth="1"/>
    <col min="6146" max="6146" width="15.140625" style="163" customWidth="1"/>
    <col min="6147" max="6147" width="19" style="163" customWidth="1"/>
    <col min="6148" max="6148" width="12" style="163" customWidth="1"/>
    <col min="6149" max="6149" width="39" style="163" customWidth="1"/>
    <col min="6150" max="6150" width="44.42578125" style="163" customWidth="1"/>
    <col min="6151" max="6151" width="40.5703125" style="163" customWidth="1"/>
    <col min="6152" max="6152" width="33.85546875" style="163" customWidth="1"/>
    <col min="6153" max="6153" width="37.5703125" style="163" customWidth="1"/>
    <col min="6154" max="6154" width="39.85546875" style="163" customWidth="1"/>
    <col min="6155" max="6161" width="10.7109375" style="163" customWidth="1"/>
    <col min="6162" max="6162" width="32.7109375" style="163" customWidth="1"/>
    <col min="6163" max="6163" width="10.7109375" style="163" customWidth="1"/>
    <col min="6164" max="6164" width="36.28515625" style="163" customWidth="1"/>
    <col min="6165" max="6165" width="18.7109375" style="163" customWidth="1"/>
    <col min="6166" max="6166" width="10.7109375" style="163" customWidth="1"/>
    <col min="6167" max="6167" width="30.85546875" style="163" customWidth="1"/>
    <col min="6168" max="6168" width="10.7109375" style="163" customWidth="1"/>
    <col min="6169" max="6169" width="74.85546875" style="163" customWidth="1"/>
    <col min="6170" max="6170" width="23.140625" style="163" customWidth="1"/>
    <col min="6171" max="6399" width="11.42578125" style="163"/>
    <col min="6400" max="6400" width="26.28515625" style="163" customWidth="1"/>
    <col min="6401" max="6401" width="15.7109375" style="163" customWidth="1"/>
    <col min="6402" max="6402" width="15.140625" style="163" customWidth="1"/>
    <col min="6403" max="6403" width="19" style="163" customWidth="1"/>
    <col min="6404" max="6404" width="12" style="163" customWidth="1"/>
    <col min="6405" max="6405" width="39" style="163" customWidth="1"/>
    <col min="6406" max="6406" width="44.42578125" style="163" customWidth="1"/>
    <col min="6407" max="6407" width="40.5703125" style="163" customWidth="1"/>
    <col min="6408" max="6408" width="33.85546875" style="163" customWidth="1"/>
    <col min="6409" max="6409" width="37.5703125" style="163" customWidth="1"/>
    <col min="6410" max="6410" width="39.85546875" style="163" customWidth="1"/>
    <col min="6411" max="6417" width="10.7109375" style="163" customWidth="1"/>
    <col min="6418" max="6418" width="32.7109375" style="163" customWidth="1"/>
    <col min="6419" max="6419" width="10.7109375" style="163" customWidth="1"/>
    <col min="6420" max="6420" width="36.28515625" style="163" customWidth="1"/>
    <col min="6421" max="6421" width="18.7109375" style="163" customWidth="1"/>
    <col min="6422" max="6422" width="10.7109375" style="163" customWidth="1"/>
    <col min="6423" max="6423" width="30.85546875" style="163" customWidth="1"/>
    <col min="6424" max="6424" width="10.7109375" style="163" customWidth="1"/>
    <col min="6425" max="6425" width="74.85546875" style="163" customWidth="1"/>
    <col min="6426" max="6426" width="23.140625" style="163" customWidth="1"/>
    <col min="6427" max="6655" width="11.42578125" style="163"/>
    <col min="6656" max="6656" width="26.28515625" style="163" customWidth="1"/>
    <col min="6657" max="6657" width="15.7109375" style="163" customWidth="1"/>
    <col min="6658" max="6658" width="15.140625" style="163" customWidth="1"/>
    <col min="6659" max="6659" width="19" style="163" customWidth="1"/>
    <col min="6660" max="6660" width="12" style="163" customWidth="1"/>
    <col min="6661" max="6661" width="39" style="163" customWidth="1"/>
    <col min="6662" max="6662" width="44.42578125" style="163" customWidth="1"/>
    <col min="6663" max="6663" width="40.5703125" style="163" customWidth="1"/>
    <col min="6664" max="6664" width="33.85546875" style="163" customWidth="1"/>
    <col min="6665" max="6665" width="37.5703125" style="163" customWidth="1"/>
    <col min="6666" max="6666" width="39.85546875" style="163" customWidth="1"/>
    <col min="6667" max="6673" width="10.7109375" style="163" customWidth="1"/>
    <col min="6674" max="6674" width="32.7109375" style="163" customWidth="1"/>
    <col min="6675" max="6675" width="10.7109375" style="163" customWidth="1"/>
    <col min="6676" max="6676" width="36.28515625" style="163" customWidth="1"/>
    <col min="6677" max="6677" width="18.7109375" style="163" customWidth="1"/>
    <col min="6678" max="6678" width="10.7109375" style="163" customWidth="1"/>
    <col min="6679" max="6679" width="30.85546875" style="163" customWidth="1"/>
    <col min="6680" max="6680" width="10.7109375" style="163" customWidth="1"/>
    <col min="6681" max="6681" width="74.85546875" style="163" customWidth="1"/>
    <col min="6682" max="6682" width="23.140625" style="163" customWidth="1"/>
    <col min="6683" max="6911" width="11.42578125" style="163"/>
    <col min="6912" max="6912" width="26.28515625" style="163" customWidth="1"/>
    <col min="6913" max="6913" width="15.7109375" style="163" customWidth="1"/>
    <col min="6914" max="6914" width="15.140625" style="163" customWidth="1"/>
    <col min="6915" max="6915" width="19" style="163" customWidth="1"/>
    <col min="6916" max="6916" width="12" style="163" customWidth="1"/>
    <col min="6917" max="6917" width="39" style="163" customWidth="1"/>
    <col min="6918" max="6918" width="44.42578125" style="163" customWidth="1"/>
    <col min="6919" max="6919" width="40.5703125" style="163" customWidth="1"/>
    <col min="6920" max="6920" width="33.85546875" style="163" customWidth="1"/>
    <col min="6921" max="6921" width="37.5703125" style="163" customWidth="1"/>
    <col min="6922" max="6922" width="39.85546875" style="163" customWidth="1"/>
    <col min="6923" max="6929" width="10.7109375" style="163" customWidth="1"/>
    <col min="6930" max="6930" width="32.7109375" style="163" customWidth="1"/>
    <col min="6931" max="6931" width="10.7109375" style="163" customWidth="1"/>
    <col min="6932" max="6932" width="36.28515625" style="163" customWidth="1"/>
    <col min="6933" max="6933" width="18.7109375" style="163" customWidth="1"/>
    <col min="6934" max="6934" width="10.7109375" style="163" customWidth="1"/>
    <col min="6935" max="6935" width="30.85546875" style="163" customWidth="1"/>
    <col min="6936" max="6936" width="10.7109375" style="163" customWidth="1"/>
    <col min="6937" max="6937" width="74.85546875" style="163" customWidth="1"/>
    <col min="6938" max="6938" width="23.140625" style="163" customWidth="1"/>
    <col min="6939" max="7167" width="11.42578125" style="163"/>
    <col min="7168" max="7168" width="26.28515625" style="163" customWidth="1"/>
    <col min="7169" max="7169" width="15.7109375" style="163" customWidth="1"/>
    <col min="7170" max="7170" width="15.140625" style="163" customWidth="1"/>
    <col min="7171" max="7171" width="19" style="163" customWidth="1"/>
    <col min="7172" max="7172" width="12" style="163" customWidth="1"/>
    <col min="7173" max="7173" width="39" style="163" customWidth="1"/>
    <col min="7174" max="7174" width="44.42578125" style="163" customWidth="1"/>
    <col min="7175" max="7175" width="40.5703125" style="163" customWidth="1"/>
    <col min="7176" max="7176" width="33.85546875" style="163" customWidth="1"/>
    <col min="7177" max="7177" width="37.5703125" style="163" customWidth="1"/>
    <col min="7178" max="7178" width="39.85546875" style="163" customWidth="1"/>
    <col min="7179" max="7185" width="10.7109375" style="163" customWidth="1"/>
    <col min="7186" max="7186" width="32.7109375" style="163" customWidth="1"/>
    <col min="7187" max="7187" width="10.7109375" style="163" customWidth="1"/>
    <col min="7188" max="7188" width="36.28515625" style="163" customWidth="1"/>
    <col min="7189" max="7189" width="18.7109375" style="163" customWidth="1"/>
    <col min="7190" max="7190" width="10.7109375" style="163" customWidth="1"/>
    <col min="7191" max="7191" width="30.85546875" style="163" customWidth="1"/>
    <col min="7192" max="7192" width="10.7109375" style="163" customWidth="1"/>
    <col min="7193" max="7193" width="74.85546875" style="163" customWidth="1"/>
    <col min="7194" max="7194" width="23.140625" style="163" customWidth="1"/>
    <col min="7195" max="7423" width="11.42578125" style="163"/>
    <col min="7424" max="7424" width="26.28515625" style="163" customWidth="1"/>
    <col min="7425" max="7425" width="15.7109375" style="163" customWidth="1"/>
    <col min="7426" max="7426" width="15.140625" style="163" customWidth="1"/>
    <col min="7427" max="7427" width="19" style="163" customWidth="1"/>
    <col min="7428" max="7428" width="12" style="163" customWidth="1"/>
    <col min="7429" max="7429" width="39" style="163" customWidth="1"/>
    <col min="7430" max="7430" width="44.42578125" style="163" customWidth="1"/>
    <col min="7431" max="7431" width="40.5703125" style="163" customWidth="1"/>
    <col min="7432" max="7432" width="33.85546875" style="163" customWidth="1"/>
    <col min="7433" max="7433" width="37.5703125" style="163" customWidth="1"/>
    <col min="7434" max="7434" width="39.85546875" style="163" customWidth="1"/>
    <col min="7435" max="7441" width="10.7109375" style="163" customWidth="1"/>
    <col min="7442" max="7442" width="32.7109375" style="163" customWidth="1"/>
    <col min="7443" max="7443" width="10.7109375" style="163" customWidth="1"/>
    <col min="7444" max="7444" width="36.28515625" style="163" customWidth="1"/>
    <col min="7445" max="7445" width="18.7109375" style="163" customWidth="1"/>
    <col min="7446" max="7446" width="10.7109375" style="163" customWidth="1"/>
    <col min="7447" max="7447" width="30.85546875" style="163" customWidth="1"/>
    <col min="7448" max="7448" width="10.7109375" style="163" customWidth="1"/>
    <col min="7449" max="7449" width="74.85546875" style="163" customWidth="1"/>
    <col min="7450" max="7450" width="23.140625" style="163" customWidth="1"/>
    <col min="7451" max="7679" width="11.42578125" style="163"/>
    <col min="7680" max="7680" width="26.28515625" style="163" customWidth="1"/>
    <col min="7681" max="7681" width="15.7109375" style="163" customWidth="1"/>
    <col min="7682" max="7682" width="15.140625" style="163" customWidth="1"/>
    <col min="7683" max="7683" width="19" style="163" customWidth="1"/>
    <col min="7684" max="7684" width="12" style="163" customWidth="1"/>
    <col min="7685" max="7685" width="39" style="163" customWidth="1"/>
    <col min="7686" max="7686" width="44.42578125" style="163" customWidth="1"/>
    <col min="7687" max="7687" width="40.5703125" style="163" customWidth="1"/>
    <col min="7688" max="7688" width="33.85546875" style="163" customWidth="1"/>
    <col min="7689" max="7689" width="37.5703125" style="163" customWidth="1"/>
    <col min="7690" max="7690" width="39.85546875" style="163" customWidth="1"/>
    <col min="7691" max="7697" width="10.7109375" style="163" customWidth="1"/>
    <col min="7698" max="7698" width="32.7109375" style="163" customWidth="1"/>
    <col min="7699" max="7699" width="10.7109375" style="163" customWidth="1"/>
    <col min="7700" max="7700" width="36.28515625" style="163" customWidth="1"/>
    <col min="7701" max="7701" width="18.7109375" style="163" customWidth="1"/>
    <col min="7702" max="7702" width="10.7109375" style="163" customWidth="1"/>
    <col min="7703" max="7703" width="30.85546875" style="163" customWidth="1"/>
    <col min="7704" max="7704" width="10.7109375" style="163" customWidth="1"/>
    <col min="7705" max="7705" width="74.85546875" style="163" customWidth="1"/>
    <col min="7706" max="7706" width="23.140625" style="163" customWidth="1"/>
    <col min="7707" max="7935" width="11.42578125" style="163"/>
    <col min="7936" max="7936" width="26.28515625" style="163" customWidth="1"/>
    <col min="7937" max="7937" width="15.7109375" style="163" customWidth="1"/>
    <col min="7938" max="7938" width="15.140625" style="163" customWidth="1"/>
    <col min="7939" max="7939" width="19" style="163" customWidth="1"/>
    <col min="7940" max="7940" width="12" style="163" customWidth="1"/>
    <col min="7941" max="7941" width="39" style="163" customWidth="1"/>
    <col min="7942" max="7942" width="44.42578125" style="163" customWidth="1"/>
    <col min="7943" max="7943" width="40.5703125" style="163" customWidth="1"/>
    <col min="7944" max="7944" width="33.85546875" style="163" customWidth="1"/>
    <col min="7945" max="7945" width="37.5703125" style="163" customWidth="1"/>
    <col min="7946" max="7946" width="39.85546875" style="163" customWidth="1"/>
    <col min="7947" max="7953" width="10.7109375" style="163" customWidth="1"/>
    <col min="7954" max="7954" width="32.7109375" style="163" customWidth="1"/>
    <col min="7955" max="7955" width="10.7109375" style="163" customWidth="1"/>
    <col min="7956" max="7956" width="36.28515625" style="163" customWidth="1"/>
    <col min="7957" max="7957" width="18.7109375" style="163" customWidth="1"/>
    <col min="7958" max="7958" width="10.7109375" style="163" customWidth="1"/>
    <col min="7959" max="7959" width="30.85546875" style="163" customWidth="1"/>
    <col min="7960" max="7960" width="10.7109375" style="163" customWidth="1"/>
    <col min="7961" max="7961" width="74.85546875" style="163" customWidth="1"/>
    <col min="7962" max="7962" width="23.140625" style="163" customWidth="1"/>
    <col min="7963" max="8191" width="11.42578125" style="163"/>
    <col min="8192" max="8192" width="26.28515625" style="163" customWidth="1"/>
    <col min="8193" max="8193" width="15.7109375" style="163" customWidth="1"/>
    <col min="8194" max="8194" width="15.140625" style="163" customWidth="1"/>
    <col min="8195" max="8195" width="19" style="163" customWidth="1"/>
    <col min="8196" max="8196" width="12" style="163" customWidth="1"/>
    <col min="8197" max="8197" width="39" style="163" customWidth="1"/>
    <col min="8198" max="8198" width="44.42578125" style="163" customWidth="1"/>
    <col min="8199" max="8199" width="40.5703125" style="163" customWidth="1"/>
    <col min="8200" max="8200" width="33.85546875" style="163" customWidth="1"/>
    <col min="8201" max="8201" width="37.5703125" style="163" customWidth="1"/>
    <col min="8202" max="8202" width="39.85546875" style="163" customWidth="1"/>
    <col min="8203" max="8209" width="10.7109375" style="163" customWidth="1"/>
    <col min="8210" max="8210" width="32.7109375" style="163" customWidth="1"/>
    <col min="8211" max="8211" width="10.7109375" style="163" customWidth="1"/>
    <col min="8212" max="8212" width="36.28515625" style="163" customWidth="1"/>
    <col min="8213" max="8213" width="18.7109375" style="163" customWidth="1"/>
    <col min="8214" max="8214" width="10.7109375" style="163" customWidth="1"/>
    <col min="8215" max="8215" width="30.85546875" style="163" customWidth="1"/>
    <col min="8216" max="8216" width="10.7109375" style="163" customWidth="1"/>
    <col min="8217" max="8217" width="74.85546875" style="163" customWidth="1"/>
    <col min="8218" max="8218" width="23.140625" style="163" customWidth="1"/>
    <col min="8219" max="8447" width="11.42578125" style="163"/>
    <col min="8448" max="8448" width="26.28515625" style="163" customWidth="1"/>
    <col min="8449" max="8449" width="15.7109375" style="163" customWidth="1"/>
    <col min="8450" max="8450" width="15.140625" style="163" customWidth="1"/>
    <col min="8451" max="8451" width="19" style="163" customWidth="1"/>
    <col min="8452" max="8452" width="12" style="163" customWidth="1"/>
    <col min="8453" max="8453" width="39" style="163" customWidth="1"/>
    <col min="8454" max="8454" width="44.42578125" style="163" customWidth="1"/>
    <col min="8455" max="8455" width="40.5703125" style="163" customWidth="1"/>
    <col min="8456" max="8456" width="33.85546875" style="163" customWidth="1"/>
    <col min="8457" max="8457" width="37.5703125" style="163" customWidth="1"/>
    <col min="8458" max="8458" width="39.85546875" style="163" customWidth="1"/>
    <col min="8459" max="8465" width="10.7109375" style="163" customWidth="1"/>
    <col min="8466" max="8466" width="32.7109375" style="163" customWidth="1"/>
    <col min="8467" max="8467" width="10.7109375" style="163" customWidth="1"/>
    <col min="8468" max="8468" width="36.28515625" style="163" customWidth="1"/>
    <col min="8469" max="8469" width="18.7109375" style="163" customWidth="1"/>
    <col min="8470" max="8470" width="10.7109375" style="163" customWidth="1"/>
    <col min="8471" max="8471" width="30.85546875" style="163" customWidth="1"/>
    <col min="8472" max="8472" width="10.7109375" style="163" customWidth="1"/>
    <col min="8473" max="8473" width="74.85546875" style="163" customWidth="1"/>
    <col min="8474" max="8474" width="23.140625" style="163" customWidth="1"/>
    <col min="8475" max="8703" width="11.42578125" style="163"/>
    <col min="8704" max="8704" width="26.28515625" style="163" customWidth="1"/>
    <col min="8705" max="8705" width="15.7109375" style="163" customWidth="1"/>
    <col min="8706" max="8706" width="15.140625" style="163" customWidth="1"/>
    <col min="8707" max="8707" width="19" style="163" customWidth="1"/>
    <col min="8708" max="8708" width="12" style="163" customWidth="1"/>
    <col min="8709" max="8709" width="39" style="163" customWidth="1"/>
    <col min="8710" max="8710" width="44.42578125" style="163" customWidth="1"/>
    <col min="8711" max="8711" width="40.5703125" style="163" customWidth="1"/>
    <col min="8712" max="8712" width="33.85546875" style="163" customWidth="1"/>
    <col min="8713" max="8713" width="37.5703125" style="163" customWidth="1"/>
    <col min="8714" max="8714" width="39.85546875" style="163" customWidth="1"/>
    <col min="8715" max="8721" width="10.7109375" style="163" customWidth="1"/>
    <col min="8722" max="8722" width="32.7109375" style="163" customWidth="1"/>
    <col min="8723" max="8723" width="10.7109375" style="163" customWidth="1"/>
    <col min="8724" max="8724" width="36.28515625" style="163" customWidth="1"/>
    <col min="8725" max="8725" width="18.7109375" style="163" customWidth="1"/>
    <col min="8726" max="8726" width="10.7109375" style="163" customWidth="1"/>
    <col min="8727" max="8727" width="30.85546875" style="163" customWidth="1"/>
    <col min="8728" max="8728" width="10.7109375" style="163" customWidth="1"/>
    <col min="8729" max="8729" width="74.85546875" style="163" customWidth="1"/>
    <col min="8730" max="8730" width="23.140625" style="163" customWidth="1"/>
    <col min="8731" max="8959" width="11.42578125" style="163"/>
    <col min="8960" max="8960" width="26.28515625" style="163" customWidth="1"/>
    <col min="8961" max="8961" width="15.7109375" style="163" customWidth="1"/>
    <col min="8962" max="8962" width="15.140625" style="163" customWidth="1"/>
    <col min="8963" max="8963" width="19" style="163" customWidth="1"/>
    <col min="8964" max="8964" width="12" style="163" customWidth="1"/>
    <col min="8965" max="8965" width="39" style="163" customWidth="1"/>
    <col min="8966" max="8966" width="44.42578125" style="163" customWidth="1"/>
    <col min="8967" max="8967" width="40.5703125" style="163" customWidth="1"/>
    <col min="8968" max="8968" width="33.85546875" style="163" customWidth="1"/>
    <col min="8969" max="8969" width="37.5703125" style="163" customWidth="1"/>
    <col min="8970" max="8970" width="39.85546875" style="163" customWidth="1"/>
    <col min="8971" max="8977" width="10.7109375" style="163" customWidth="1"/>
    <col min="8978" max="8978" width="32.7109375" style="163" customWidth="1"/>
    <col min="8979" max="8979" width="10.7109375" style="163" customWidth="1"/>
    <col min="8980" max="8980" width="36.28515625" style="163" customWidth="1"/>
    <col min="8981" max="8981" width="18.7109375" style="163" customWidth="1"/>
    <col min="8982" max="8982" width="10.7109375" style="163" customWidth="1"/>
    <col min="8983" max="8983" width="30.85546875" style="163" customWidth="1"/>
    <col min="8984" max="8984" width="10.7109375" style="163" customWidth="1"/>
    <col min="8985" max="8985" width="74.85546875" style="163" customWidth="1"/>
    <col min="8986" max="8986" width="23.140625" style="163" customWidth="1"/>
    <col min="8987" max="9215" width="11.42578125" style="163"/>
    <col min="9216" max="9216" width="26.28515625" style="163" customWidth="1"/>
    <col min="9217" max="9217" width="15.7109375" style="163" customWidth="1"/>
    <col min="9218" max="9218" width="15.140625" style="163" customWidth="1"/>
    <col min="9219" max="9219" width="19" style="163" customWidth="1"/>
    <col min="9220" max="9220" width="12" style="163" customWidth="1"/>
    <col min="9221" max="9221" width="39" style="163" customWidth="1"/>
    <col min="9222" max="9222" width="44.42578125" style="163" customWidth="1"/>
    <col min="9223" max="9223" width="40.5703125" style="163" customWidth="1"/>
    <col min="9224" max="9224" width="33.85546875" style="163" customWidth="1"/>
    <col min="9225" max="9225" width="37.5703125" style="163" customWidth="1"/>
    <col min="9226" max="9226" width="39.85546875" style="163" customWidth="1"/>
    <col min="9227" max="9233" width="10.7109375" style="163" customWidth="1"/>
    <col min="9234" max="9234" width="32.7109375" style="163" customWidth="1"/>
    <col min="9235" max="9235" width="10.7109375" style="163" customWidth="1"/>
    <col min="9236" max="9236" width="36.28515625" style="163" customWidth="1"/>
    <col min="9237" max="9237" width="18.7109375" style="163" customWidth="1"/>
    <col min="9238" max="9238" width="10.7109375" style="163" customWidth="1"/>
    <col min="9239" max="9239" width="30.85546875" style="163" customWidth="1"/>
    <col min="9240" max="9240" width="10.7109375" style="163" customWidth="1"/>
    <col min="9241" max="9241" width="74.85546875" style="163" customWidth="1"/>
    <col min="9242" max="9242" width="23.140625" style="163" customWidth="1"/>
    <col min="9243" max="9471" width="11.42578125" style="163"/>
    <col min="9472" max="9472" width="26.28515625" style="163" customWidth="1"/>
    <col min="9473" max="9473" width="15.7109375" style="163" customWidth="1"/>
    <col min="9474" max="9474" width="15.140625" style="163" customWidth="1"/>
    <col min="9475" max="9475" width="19" style="163" customWidth="1"/>
    <col min="9476" max="9476" width="12" style="163" customWidth="1"/>
    <col min="9477" max="9477" width="39" style="163" customWidth="1"/>
    <col min="9478" max="9478" width="44.42578125" style="163" customWidth="1"/>
    <col min="9479" max="9479" width="40.5703125" style="163" customWidth="1"/>
    <col min="9480" max="9480" width="33.85546875" style="163" customWidth="1"/>
    <col min="9481" max="9481" width="37.5703125" style="163" customWidth="1"/>
    <col min="9482" max="9482" width="39.85546875" style="163" customWidth="1"/>
    <col min="9483" max="9489" width="10.7109375" style="163" customWidth="1"/>
    <col min="9490" max="9490" width="32.7109375" style="163" customWidth="1"/>
    <col min="9491" max="9491" width="10.7109375" style="163" customWidth="1"/>
    <col min="9492" max="9492" width="36.28515625" style="163" customWidth="1"/>
    <col min="9493" max="9493" width="18.7109375" style="163" customWidth="1"/>
    <col min="9494" max="9494" width="10.7109375" style="163" customWidth="1"/>
    <col min="9495" max="9495" width="30.85546875" style="163" customWidth="1"/>
    <col min="9496" max="9496" width="10.7109375" style="163" customWidth="1"/>
    <col min="9497" max="9497" width="74.85546875" style="163" customWidth="1"/>
    <col min="9498" max="9498" width="23.140625" style="163" customWidth="1"/>
    <col min="9499" max="9727" width="11.42578125" style="163"/>
    <col min="9728" max="9728" width="26.28515625" style="163" customWidth="1"/>
    <col min="9729" max="9729" width="15.7109375" style="163" customWidth="1"/>
    <col min="9730" max="9730" width="15.140625" style="163" customWidth="1"/>
    <col min="9731" max="9731" width="19" style="163" customWidth="1"/>
    <col min="9732" max="9732" width="12" style="163" customWidth="1"/>
    <col min="9733" max="9733" width="39" style="163" customWidth="1"/>
    <col min="9734" max="9734" width="44.42578125" style="163" customWidth="1"/>
    <col min="9735" max="9735" width="40.5703125" style="163" customWidth="1"/>
    <col min="9736" max="9736" width="33.85546875" style="163" customWidth="1"/>
    <col min="9737" max="9737" width="37.5703125" style="163" customWidth="1"/>
    <col min="9738" max="9738" width="39.85546875" style="163" customWidth="1"/>
    <col min="9739" max="9745" width="10.7109375" style="163" customWidth="1"/>
    <col min="9746" max="9746" width="32.7109375" style="163" customWidth="1"/>
    <col min="9747" max="9747" width="10.7109375" style="163" customWidth="1"/>
    <col min="9748" max="9748" width="36.28515625" style="163" customWidth="1"/>
    <col min="9749" max="9749" width="18.7109375" style="163" customWidth="1"/>
    <col min="9750" max="9750" width="10.7109375" style="163" customWidth="1"/>
    <col min="9751" max="9751" width="30.85546875" style="163" customWidth="1"/>
    <col min="9752" max="9752" width="10.7109375" style="163" customWidth="1"/>
    <col min="9753" max="9753" width="74.85546875" style="163" customWidth="1"/>
    <col min="9754" max="9754" width="23.140625" style="163" customWidth="1"/>
    <col min="9755" max="9983" width="11.42578125" style="163"/>
    <col min="9984" max="9984" width="26.28515625" style="163" customWidth="1"/>
    <col min="9985" max="9985" width="15.7109375" style="163" customWidth="1"/>
    <col min="9986" max="9986" width="15.140625" style="163" customWidth="1"/>
    <col min="9987" max="9987" width="19" style="163" customWidth="1"/>
    <col min="9988" max="9988" width="12" style="163" customWidth="1"/>
    <col min="9989" max="9989" width="39" style="163" customWidth="1"/>
    <col min="9990" max="9990" width="44.42578125" style="163" customWidth="1"/>
    <col min="9991" max="9991" width="40.5703125" style="163" customWidth="1"/>
    <col min="9992" max="9992" width="33.85546875" style="163" customWidth="1"/>
    <col min="9993" max="9993" width="37.5703125" style="163" customWidth="1"/>
    <col min="9994" max="9994" width="39.85546875" style="163" customWidth="1"/>
    <col min="9995" max="10001" width="10.7109375" style="163" customWidth="1"/>
    <col min="10002" max="10002" width="32.7109375" style="163" customWidth="1"/>
    <col min="10003" max="10003" width="10.7109375" style="163" customWidth="1"/>
    <col min="10004" max="10004" width="36.28515625" style="163" customWidth="1"/>
    <col min="10005" max="10005" width="18.7109375" style="163" customWidth="1"/>
    <col min="10006" max="10006" width="10.7109375" style="163" customWidth="1"/>
    <col min="10007" max="10007" width="30.85546875" style="163" customWidth="1"/>
    <col min="10008" max="10008" width="10.7109375" style="163" customWidth="1"/>
    <col min="10009" max="10009" width="74.85546875" style="163" customWidth="1"/>
    <col min="10010" max="10010" width="23.140625" style="163" customWidth="1"/>
    <col min="10011" max="10239" width="11.42578125" style="163"/>
    <col min="10240" max="10240" width="26.28515625" style="163" customWidth="1"/>
    <col min="10241" max="10241" width="15.7109375" style="163" customWidth="1"/>
    <col min="10242" max="10242" width="15.140625" style="163" customWidth="1"/>
    <col min="10243" max="10243" width="19" style="163" customWidth="1"/>
    <col min="10244" max="10244" width="12" style="163" customWidth="1"/>
    <col min="10245" max="10245" width="39" style="163" customWidth="1"/>
    <col min="10246" max="10246" width="44.42578125" style="163" customWidth="1"/>
    <col min="10247" max="10247" width="40.5703125" style="163" customWidth="1"/>
    <col min="10248" max="10248" width="33.85546875" style="163" customWidth="1"/>
    <col min="10249" max="10249" width="37.5703125" style="163" customWidth="1"/>
    <col min="10250" max="10250" width="39.85546875" style="163" customWidth="1"/>
    <col min="10251" max="10257" width="10.7109375" style="163" customWidth="1"/>
    <col min="10258" max="10258" width="32.7109375" style="163" customWidth="1"/>
    <col min="10259" max="10259" width="10.7109375" style="163" customWidth="1"/>
    <col min="10260" max="10260" width="36.28515625" style="163" customWidth="1"/>
    <col min="10261" max="10261" width="18.7109375" style="163" customWidth="1"/>
    <col min="10262" max="10262" width="10.7109375" style="163" customWidth="1"/>
    <col min="10263" max="10263" width="30.85546875" style="163" customWidth="1"/>
    <col min="10264" max="10264" width="10.7109375" style="163" customWidth="1"/>
    <col min="10265" max="10265" width="74.85546875" style="163" customWidth="1"/>
    <col min="10266" max="10266" width="23.140625" style="163" customWidth="1"/>
    <col min="10267" max="10495" width="11.42578125" style="163"/>
    <col min="10496" max="10496" width="26.28515625" style="163" customWidth="1"/>
    <col min="10497" max="10497" width="15.7109375" style="163" customWidth="1"/>
    <col min="10498" max="10498" width="15.140625" style="163" customWidth="1"/>
    <col min="10499" max="10499" width="19" style="163" customWidth="1"/>
    <col min="10500" max="10500" width="12" style="163" customWidth="1"/>
    <col min="10501" max="10501" width="39" style="163" customWidth="1"/>
    <col min="10502" max="10502" width="44.42578125" style="163" customWidth="1"/>
    <col min="10503" max="10503" width="40.5703125" style="163" customWidth="1"/>
    <col min="10504" max="10504" width="33.85546875" style="163" customWidth="1"/>
    <col min="10505" max="10505" width="37.5703125" style="163" customWidth="1"/>
    <col min="10506" max="10506" width="39.85546875" style="163" customWidth="1"/>
    <col min="10507" max="10513" width="10.7109375" style="163" customWidth="1"/>
    <col min="10514" max="10514" width="32.7109375" style="163" customWidth="1"/>
    <col min="10515" max="10515" width="10.7109375" style="163" customWidth="1"/>
    <col min="10516" max="10516" width="36.28515625" style="163" customWidth="1"/>
    <col min="10517" max="10517" width="18.7109375" style="163" customWidth="1"/>
    <col min="10518" max="10518" width="10.7109375" style="163" customWidth="1"/>
    <col min="10519" max="10519" width="30.85546875" style="163" customWidth="1"/>
    <col min="10520" max="10520" width="10.7109375" style="163" customWidth="1"/>
    <col min="10521" max="10521" width="74.85546875" style="163" customWidth="1"/>
    <col min="10522" max="10522" width="23.140625" style="163" customWidth="1"/>
    <col min="10523" max="10751" width="11.42578125" style="163"/>
    <col min="10752" max="10752" width="26.28515625" style="163" customWidth="1"/>
    <col min="10753" max="10753" width="15.7109375" style="163" customWidth="1"/>
    <col min="10754" max="10754" width="15.140625" style="163" customWidth="1"/>
    <col min="10755" max="10755" width="19" style="163" customWidth="1"/>
    <col min="10756" max="10756" width="12" style="163" customWidth="1"/>
    <col min="10757" max="10757" width="39" style="163" customWidth="1"/>
    <col min="10758" max="10758" width="44.42578125" style="163" customWidth="1"/>
    <col min="10759" max="10759" width="40.5703125" style="163" customWidth="1"/>
    <col min="10760" max="10760" width="33.85546875" style="163" customWidth="1"/>
    <col min="10761" max="10761" width="37.5703125" style="163" customWidth="1"/>
    <col min="10762" max="10762" width="39.85546875" style="163" customWidth="1"/>
    <col min="10763" max="10769" width="10.7109375" style="163" customWidth="1"/>
    <col min="10770" max="10770" width="32.7109375" style="163" customWidth="1"/>
    <col min="10771" max="10771" width="10.7109375" style="163" customWidth="1"/>
    <col min="10772" max="10772" width="36.28515625" style="163" customWidth="1"/>
    <col min="10773" max="10773" width="18.7109375" style="163" customWidth="1"/>
    <col min="10774" max="10774" width="10.7109375" style="163" customWidth="1"/>
    <col min="10775" max="10775" width="30.85546875" style="163" customWidth="1"/>
    <col min="10776" max="10776" width="10.7109375" style="163" customWidth="1"/>
    <col min="10777" max="10777" width="74.85546875" style="163" customWidth="1"/>
    <col min="10778" max="10778" width="23.140625" style="163" customWidth="1"/>
    <col min="10779" max="11007" width="11.42578125" style="163"/>
    <col min="11008" max="11008" width="26.28515625" style="163" customWidth="1"/>
    <col min="11009" max="11009" width="15.7109375" style="163" customWidth="1"/>
    <col min="11010" max="11010" width="15.140625" style="163" customWidth="1"/>
    <col min="11011" max="11011" width="19" style="163" customWidth="1"/>
    <col min="11012" max="11012" width="12" style="163" customWidth="1"/>
    <col min="11013" max="11013" width="39" style="163" customWidth="1"/>
    <col min="11014" max="11014" width="44.42578125" style="163" customWidth="1"/>
    <col min="11015" max="11015" width="40.5703125" style="163" customWidth="1"/>
    <col min="11016" max="11016" width="33.85546875" style="163" customWidth="1"/>
    <col min="11017" max="11017" width="37.5703125" style="163" customWidth="1"/>
    <col min="11018" max="11018" width="39.85546875" style="163" customWidth="1"/>
    <col min="11019" max="11025" width="10.7109375" style="163" customWidth="1"/>
    <col min="11026" max="11026" width="32.7109375" style="163" customWidth="1"/>
    <col min="11027" max="11027" width="10.7109375" style="163" customWidth="1"/>
    <col min="11028" max="11028" width="36.28515625" style="163" customWidth="1"/>
    <col min="11029" max="11029" width="18.7109375" style="163" customWidth="1"/>
    <col min="11030" max="11030" width="10.7109375" style="163" customWidth="1"/>
    <col min="11031" max="11031" width="30.85546875" style="163" customWidth="1"/>
    <col min="11032" max="11032" width="10.7109375" style="163" customWidth="1"/>
    <col min="11033" max="11033" width="74.85546875" style="163" customWidth="1"/>
    <col min="11034" max="11034" width="23.140625" style="163" customWidth="1"/>
    <col min="11035" max="11263" width="11.42578125" style="163"/>
    <col min="11264" max="11264" width="26.28515625" style="163" customWidth="1"/>
    <col min="11265" max="11265" width="15.7109375" style="163" customWidth="1"/>
    <col min="11266" max="11266" width="15.140625" style="163" customWidth="1"/>
    <col min="11267" max="11267" width="19" style="163" customWidth="1"/>
    <col min="11268" max="11268" width="12" style="163" customWidth="1"/>
    <col min="11269" max="11269" width="39" style="163" customWidth="1"/>
    <col min="11270" max="11270" width="44.42578125" style="163" customWidth="1"/>
    <col min="11271" max="11271" width="40.5703125" style="163" customWidth="1"/>
    <col min="11272" max="11272" width="33.85546875" style="163" customWidth="1"/>
    <col min="11273" max="11273" width="37.5703125" style="163" customWidth="1"/>
    <col min="11274" max="11274" width="39.85546875" style="163" customWidth="1"/>
    <col min="11275" max="11281" width="10.7109375" style="163" customWidth="1"/>
    <col min="11282" max="11282" width="32.7109375" style="163" customWidth="1"/>
    <col min="11283" max="11283" width="10.7109375" style="163" customWidth="1"/>
    <col min="11284" max="11284" width="36.28515625" style="163" customWidth="1"/>
    <col min="11285" max="11285" width="18.7109375" style="163" customWidth="1"/>
    <col min="11286" max="11286" width="10.7109375" style="163" customWidth="1"/>
    <col min="11287" max="11287" width="30.85546875" style="163" customWidth="1"/>
    <col min="11288" max="11288" width="10.7109375" style="163" customWidth="1"/>
    <col min="11289" max="11289" width="74.85546875" style="163" customWidth="1"/>
    <col min="11290" max="11290" width="23.140625" style="163" customWidth="1"/>
    <col min="11291" max="11519" width="11.42578125" style="163"/>
    <col min="11520" max="11520" width="26.28515625" style="163" customWidth="1"/>
    <col min="11521" max="11521" width="15.7109375" style="163" customWidth="1"/>
    <col min="11522" max="11522" width="15.140625" style="163" customWidth="1"/>
    <col min="11523" max="11523" width="19" style="163" customWidth="1"/>
    <col min="11524" max="11524" width="12" style="163" customWidth="1"/>
    <col min="11525" max="11525" width="39" style="163" customWidth="1"/>
    <col min="11526" max="11526" width="44.42578125" style="163" customWidth="1"/>
    <col min="11527" max="11527" width="40.5703125" style="163" customWidth="1"/>
    <col min="11528" max="11528" width="33.85546875" style="163" customWidth="1"/>
    <col min="11529" max="11529" width="37.5703125" style="163" customWidth="1"/>
    <col min="11530" max="11530" width="39.85546875" style="163" customWidth="1"/>
    <col min="11531" max="11537" width="10.7109375" style="163" customWidth="1"/>
    <col min="11538" max="11538" width="32.7109375" style="163" customWidth="1"/>
    <col min="11539" max="11539" width="10.7109375" style="163" customWidth="1"/>
    <col min="11540" max="11540" width="36.28515625" style="163" customWidth="1"/>
    <col min="11541" max="11541" width="18.7109375" style="163" customWidth="1"/>
    <col min="11542" max="11542" width="10.7109375" style="163" customWidth="1"/>
    <col min="11543" max="11543" width="30.85546875" style="163" customWidth="1"/>
    <col min="11544" max="11544" width="10.7109375" style="163" customWidth="1"/>
    <col min="11545" max="11545" width="74.85546875" style="163" customWidth="1"/>
    <col min="11546" max="11546" width="23.140625" style="163" customWidth="1"/>
    <col min="11547" max="11775" width="11.42578125" style="163"/>
    <col min="11776" max="11776" width="26.28515625" style="163" customWidth="1"/>
    <col min="11777" max="11777" width="15.7109375" style="163" customWidth="1"/>
    <col min="11778" max="11778" width="15.140625" style="163" customWidth="1"/>
    <col min="11779" max="11779" width="19" style="163" customWidth="1"/>
    <col min="11780" max="11780" width="12" style="163" customWidth="1"/>
    <col min="11781" max="11781" width="39" style="163" customWidth="1"/>
    <col min="11782" max="11782" width="44.42578125" style="163" customWidth="1"/>
    <col min="11783" max="11783" width="40.5703125" style="163" customWidth="1"/>
    <col min="11784" max="11784" width="33.85546875" style="163" customWidth="1"/>
    <col min="11785" max="11785" width="37.5703125" style="163" customWidth="1"/>
    <col min="11786" max="11786" width="39.85546875" style="163" customWidth="1"/>
    <col min="11787" max="11793" width="10.7109375" style="163" customWidth="1"/>
    <col min="11794" max="11794" width="32.7109375" style="163" customWidth="1"/>
    <col min="11795" max="11795" width="10.7109375" style="163" customWidth="1"/>
    <col min="11796" max="11796" width="36.28515625" style="163" customWidth="1"/>
    <col min="11797" max="11797" width="18.7109375" style="163" customWidth="1"/>
    <col min="11798" max="11798" width="10.7109375" style="163" customWidth="1"/>
    <col min="11799" max="11799" width="30.85546875" style="163" customWidth="1"/>
    <col min="11800" max="11800" width="10.7109375" style="163" customWidth="1"/>
    <col min="11801" max="11801" width="74.85546875" style="163" customWidth="1"/>
    <col min="11802" max="11802" width="23.140625" style="163" customWidth="1"/>
    <col min="11803" max="12031" width="11.42578125" style="163"/>
    <col min="12032" max="12032" width="26.28515625" style="163" customWidth="1"/>
    <col min="12033" max="12033" width="15.7109375" style="163" customWidth="1"/>
    <col min="12034" max="12034" width="15.140625" style="163" customWidth="1"/>
    <col min="12035" max="12035" width="19" style="163" customWidth="1"/>
    <col min="12036" max="12036" width="12" style="163" customWidth="1"/>
    <col min="12037" max="12037" width="39" style="163" customWidth="1"/>
    <col min="12038" max="12038" width="44.42578125" style="163" customWidth="1"/>
    <col min="12039" max="12039" width="40.5703125" style="163" customWidth="1"/>
    <col min="12040" max="12040" width="33.85546875" style="163" customWidth="1"/>
    <col min="12041" max="12041" width="37.5703125" style="163" customWidth="1"/>
    <col min="12042" max="12042" width="39.85546875" style="163" customWidth="1"/>
    <col min="12043" max="12049" width="10.7109375" style="163" customWidth="1"/>
    <col min="12050" max="12050" width="32.7109375" style="163" customWidth="1"/>
    <col min="12051" max="12051" width="10.7109375" style="163" customWidth="1"/>
    <col min="12052" max="12052" width="36.28515625" style="163" customWidth="1"/>
    <col min="12053" max="12053" width="18.7109375" style="163" customWidth="1"/>
    <col min="12054" max="12054" width="10.7109375" style="163" customWidth="1"/>
    <col min="12055" max="12055" width="30.85546875" style="163" customWidth="1"/>
    <col min="12056" max="12056" width="10.7109375" style="163" customWidth="1"/>
    <col min="12057" max="12057" width="74.85546875" style="163" customWidth="1"/>
    <col min="12058" max="12058" width="23.140625" style="163" customWidth="1"/>
    <col min="12059" max="12287" width="11.42578125" style="163"/>
    <col min="12288" max="12288" width="26.28515625" style="163" customWidth="1"/>
    <col min="12289" max="12289" width="15.7109375" style="163" customWidth="1"/>
    <col min="12290" max="12290" width="15.140625" style="163" customWidth="1"/>
    <col min="12291" max="12291" width="19" style="163" customWidth="1"/>
    <col min="12292" max="12292" width="12" style="163" customWidth="1"/>
    <col min="12293" max="12293" width="39" style="163" customWidth="1"/>
    <col min="12294" max="12294" width="44.42578125" style="163" customWidth="1"/>
    <col min="12295" max="12295" width="40.5703125" style="163" customWidth="1"/>
    <col min="12296" max="12296" width="33.85546875" style="163" customWidth="1"/>
    <col min="12297" max="12297" width="37.5703125" style="163" customWidth="1"/>
    <col min="12298" max="12298" width="39.85546875" style="163" customWidth="1"/>
    <col min="12299" max="12305" width="10.7109375" style="163" customWidth="1"/>
    <col min="12306" max="12306" width="32.7109375" style="163" customWidth="1"/>
    <col min="12307" max="12307" width="10.7109375" style="163" customWidth="1"/>
    <col min="12308" max="12308" width="36.28515625" style="163" customWidth="1"/>
    <col min="12309" max="12309" width="18.7109375" style="163" customWidth="1"/>
    <col min="12310" max="12310" width="10.7109375" style="163" customWidth="1"/>
    <col min="12311" max="12311" width="30.85546875" style="163" customWidth="1"/>
    <col min="12312" max="12312" width="10.7109375" style="163" customWidth="1"/>
    <col min="12313" max="12313" width="74.85546875" style="163" customWidth="1"/>
    <col min="12314" max="12314" width="23.140625" style="163" customWidth="1"/>
    <col min="12315" max="12543" width="11.42578125" style="163"/>
    <col min="12544" max="12544" width="26.28515625" style="163" customWidth="1"/>
    <col min="12545" max="12545" width="15.7109375" style="163" customWidth="1"/>
    <col min="12546" max="12546" width="15.140625" style="163" customWidth="1"/>
    <col min="12547" max="12547" width="19" style="163" customWidth="1"/>
    <col min="12548" max="12548" width="12" style="163" customWidth="1"/>
    <col min="12549" max="12549" width="39" style="163" customWidth="1"/>
    <col min="12550" max="12550" width="44.42578125" style="163" customWidth="1"/>
    <col min="12551" max="12551" width="40.5703125" style="163" customWidth="1"/>
    <col min="12552" max="12552" width="33.85546875" style="163" customWidth="1"/>
    <col min="12553" max="12553" width="37.5703125" style="163" customWidth="1"/>
    <col min="12554" max="12554" width="39.85546875" style="163" customWidth="1"/>
    <col min="12555" max="12561" width="10.7109375" style="163" customWidth="1"/>
    <col min="12562" max="12562" width="32.7109375" style="163" customWidth="1"/>
    <col min="12563" max="12563" width="10.7109375" style="163" customWidth="1"/>
    <col min="12564" max="12564" width="36.28515625" style="163" customWidth="1"/>
    <col min="12565" max="12565" width="18.7109375" style="163" customWidth="1"/>
    <col min="12566" max="12566" width="10.7109375" style="163" customWidth="1"/>
    <col min="12567" max="12567" width="30.85546875" style="163" customWidth="1"/>
    <col min="12568" max="12568" width="10.7109375" style="163" customWidth="1"/>
    <col min="12569" max="12569" width="74.85546875" style="163" customWidth="1"/>
    <col min="12570" max="12570" width="23.140625" style="163" customWidth="1"/>
    <col min="12571" max="12799" width="11.42578125" style="163"/>
    <col min="12800" max="12800" width="26.28515625" style="163" customWidth="1"/>
    <col min="12801" max="12801" width="15.7109375" style="163" customWidth="1"/>
    <col min="12802" max="12802" width="15.140625" style="163" customWidth="1"/>
    <col min="12803" max="12803" width="19" style="163" customWidth="1"/>
    <col min="12804" max="12804" width="12" style="163" customWidth="1"/>
    <col min="12805" max="12805" width="39" style="163" customWidth="1"/>
    <col min="12806" max="12806" width="44.42578125" style="163" customWidth="1"/>
    <col min="12807" max="12807" width="40.5703125" style="163" customWidth="1"/>
    <col min="12808" max="12808" width="33.85546875" style="163" customWidth="1"/>
    <col min="12809" max="12809" width="37.5703125" style="163" customWidth="1"/>
    <col min="12810" max="12810" width="39.85546875" style="163" customWidth="1"/>
    <col min="12811" max="12817" width="10.7109375" style="163" customWidth="1"/>
    <col min="12818" max="12818" width="32.7109375" style="163" customWidth="1"/>
    <col min="12819" max="12819" width="10.7109375" style="163" customWidth="1"/>
    <col min="12820" max="12820" width="36.28515625" style="163" customWidth="1"/>
    <col min="12821" max="12821" width="18.7109375" style="163" customWidth="1"/>
    <col min="12822" max="12822" width="10.7109375" style="163" customWidth="1"/>
    <col min="12823" max="12823" width="30.85546875" style="163" customWidth="1"/>
    <col min="12824" max="12824" width="10.7109375" style="163" customWidth="1"/>
    <col min="12825" max="12825" width="74.85546875" style="163" customWidth="1"/>
    <col min="12826" max="12826" width="23.140625" style="163" customWidth="1"/>
    <col min="12827" max="13055" width="11.42578125" style="163"/>
    <col min="13056" max="13056" width="26.28515625" style="163" customWidth="1"/>
    <col min="13057" max="13057" width="15.7109375" style="163" customWidth="1"/>
    <col min="13058" max="13058" width="15.140625" style="163" customWidth="1"/>
    <col min="13059" max="13059" width="19" style="163" customWidth="1"/>
    <col min="13060" max="13060" width="12" style="163" customWidth="1"/>
    <col min="13061" max="13061" width="39" style="163" customWidth="1"/>
    <col min="13062" max="13062" width="44.42578125" style="163" customWidth="1"/>
    <col min="13063" max="13063" width="40.5703125" style="163" customWidth="1"/>
    <col min="13064" max="13064" width="33.85546875" style="163" customWidth="1"/>
    <col min="13065" max="13065" width="37.5703125" style="163" customWidth="1"/>
    <col min="13066" max="13066" width="39.85546875" style="163" customWidth="1"/>
    <col min="13067" max="13073" width="10.7109375" style="163" customWidth="1"/>
    <col min="13074" max="13074" width="32.7109375" style="163" customWidth="1"/>
    <col min="13075" max="13075" width="10.7109375" style="163" customWidth="1"/>
    <col min="13076" max="13076" width="36.28515625" style="163" customWidth="1"/>
    <col min="13077" max="13077" width="18.7109375" style="163" customWidth="1"/>
    <col min="13078" max="13078" width="10.7109375" style="163" customWidth="1"/>
    <col min="13079" max="13079" width="30.85546875" style="163" customWidth="1"/>
    <col min="13080" max="13080" width="10.7109375" style="163" customWidth="1"/>
    <col min="13081" max="13081" width="74.85546875" style="163" customWidth="1"/>
    <col min="13082" max="13082" width="23.140625" style="163" customWidth="1"/>
    <col min="13083" max="13311" width="11.42578125" style="163"/>
    <col min="13312" max="13312" width="26.28515625" style="163" customWidth="1"/>
    <col min="13313" max="13313" width="15.7109375" style="163" customWidth="1"/>
    <col min="13314" max="13314" width="15.140625" style="163" customWidth="1"/>
    <col min="13315" max="13315" width="19" style="163" customWidth="1"/>
    <col min="13316" max="13316" width="12" style="163" customWidth="1"/>
    <col min="13317" max="13317" width="39" style="163" customWidth="1"/>
    <col min="13318" max="13318" width="44.42578125" style="163" customWidth="1"/>
    <col min="13319" max="13319" width="40.5703125" style="163" customWidth="1"/>
    <col min="13320" max="13320" width="33.85546875" style="163" customWidth="1"/>
    <col min="13321" max="13321" width="37.5703125" style="163" customWidth="1"/>
    <col min="13322" max="13322" width="39.85546875" style="163" customWidth="1"/>
    <col min="13323" max="13329" width="10.7109375" style="163" customWidth="1"/>
    <col min="13330" max="13330" width="32.7109375" style="163" customWidth="1"/>
    <col min="13331" max="13331" width="10.7109375" style="163" customWidth="1"/>
    <col min="13332" max="13332" width="36.28515625" style="163" customWidth="1"/>
    <col min="13333" max="13333" width="18.7109375" style="163" customWidth="1"/>
    <col min="13334" max="13334" width="10.7109375" style="163" customWidth="1"/>
    <col min="13335" max="13335" width="30.85546875" style="163" customWidth="1"/>
    <col min="13336" max="13336" width="10.7109375" style="163" customWidth="1"/>
    <col min="13337" max="13337" width="74.85546875" style="163" customWidth="1"/>
    <col min="13338" max="13338" width="23.140625" style="163" customWidth="1"/>
    <col min="13339" max="13567" width="11.42578125" style="163"/>
    <col min="13568" max="13568" width="26.28515625" style="163" customWidth="1"/>
    <col min="13569" max="13569" width="15.7109375" style="163" customWidth="1"/>
    <col min="13570" max="13570" width="15.140625" style="163" customWidth="1"/>
    <col min="13571" max="13571" width="19" style="163" customWidth="1"/>
    <col min="13572" max="13572" width="12" style="163" customWidth="1"/>
    <col min="13573" max="13573" width="39" style="163" customWidth="1"/>
    <col min="13574" max="13574" width="44.42578125" style="163" customWidth="1"/>
    <col min="13575" max="13575" width="40.5703125" style="163" customWidth="1"/>
    <col min="13576" max="13576" width="33.85546875" style="163" customWidth="1"/>
    <col min="13577" max="13577" width="37.5703125" style="163" customWidth="1"/>
    <col min="13578" max="13578" width="39.85546875" style="163" customWidth="1"/>
    <col min="13579" max="13585" width="10.7109375" style="163" customWidth="1"/>
    <col min="13586" max="13586" width="32.7109375" style="163" customWidth="1"/>
    <col min="13587" max="13587" width="10.7109375" style="163" customWidth="1"/>
    <col min="13588" max="13588" width="36.28515625" style="163" customWidth="1"/>
    <col min="13589" max="13589" width="18.7109375" style="163" customWidth="1"/>
    <col min="13590" max="13590" width="10.7109375" style="163" customWidth="1"/>
    <col min="13591" max="13591" width="30.85546875" style="163" customWidth="1"/>
    <col min="13592" max="13592" width="10.7109375" style="163" customWidth="1"/>
    <col min="13593" max="13593" width="74.85546875" style="163" customWidth="1"/>
    <col min="13594" max="13594" width="23.140625" style="163" customWidth="1"/>
    <col min="13595" max="13823" width="11.42578125" style="163"/>
    <col min="13824" max="13824" width="26.28515625" style="163" customWidth="1"/>
    <col min="13825" max="13825" width="15.7109375" style="163" customWidth="1"/>
    <col min="13826" max="13826" width="15.140625" style="163" customWidth="1"/>
    <col min="13827" max="13827" width="19" style="163" customWidth="1"/>
    <col min="13828" max="13828" width="12" style="163" customWidth="1"/>
    <col min="13829" max="13829" width="39" style="163" customWidth="1"/>
    <col min="13830" max="13830" width="44.42578125" style="163" customWidth="1"/>
    <col min="13831" max="13831" width="40.5703125" style="163" customWidth="1"/>
    <col min="13832" max="13832" width="33.85546875" style="163" customWidth="1"/>
    <col min="13833" max="13833" width="37.5703125" style="163" customWidth="1"/>
    <col min="13834" max="13834" width="39.85546875" style="163" customWidth="1"/>
    <col min="13835" max="13841" width="10.7109375" style="163" customWidth="1"/>
    <col min="13842" max="13842" width="32.7109375" style="163" customWidth="1"/>
    <col min="13843" max="13843" width="10.7109375" style="163" customWidth="1"/>
    <col min="13844" max="13844" width="36.28515625" style="163" customWidth="1"/>
    <col min="13845" max="13845" width="18.7109375" style="163" customWidth="1"/>
    <col min="13846" max="13846" width="10.7109375" style="163" customWidth="1"/>
    <col min="13847" max="13847" width="30.85546875" style="163" customWidth="1"/>
    <col min="13848" max="13848" width="10.7109375" style="163" customWidth="1"/>
    <col min="13849" max="13849" width="74.85546875" style="163" customWidth="1"/>
    <col min="13850" max="13850" width="23.140625" style="163" customWidth="1"/>
    <col min="13851" max="14079" width="11.42578125" style="163"/>
    <col min="14080" max="14080" width="26.28515625" style="163" customWidth="1"/>
    <col min="14081" max="14081" width="15.7109375" style="163" customWidth="1"/>
    <col min="14082" max="14082" width="15.140625" style="163" customWidth="1"/>
    <col min="14083" max="14083" width="19" style="163" customWidth="1"/>
    <col min="14084" max="14084" width="12" style="163" customWidth="1"/>
    <col min="14085" max="14085" width="39" style="163" customWidth="1"/>
    <col min="14086" max="14086" width="44.42578125" style="163" customWidth="1"/>
    <col min="14087" max="14087" width="40.5703125" style="163" customWidth="1"/>
    <col min="14088" max="14088" width="33.85546875" style="163" customWidth="1"/>
    <col min="14089" max="14089" width="37.5703125" style="163" customWidth="1"/>
    <col min="14090" max="14090" width="39.85546875" style="163" customWidth="1"/>
    <col min="14091" max="14097" width="10.7109375" style="163" customWidth="1"/>
    <col min="14098" max="14098" width="32.7109375" style="163" customWidth="1"/>
    <col min="14099" max="14099" width="10.7109375" style="163" customWidth="1"/>
    <col min="14100" max="14100" width="36.28515625" style="163" customWidth="1"/>
    <col min="14101" max="14101" width="18.7109375" style="163" customWidth="1"/>
    <col min="14102" max="14102" width="10.7109375" style="163" customWidth="1"/>
    <col min="14103" max="14103" width="30.85546875" style="163" customWidth="1"/>
    <col min="14104" max="14104" width="10.7109375" style="163" customWidth="1"/>
    <col min="14105" max="14105" width="74.85546875" style="163" customWidth="1"/>
    <col min="14106" max="14106" width="23.140625" style="163" customWidth="1"/>
    <col min="14107" max="14335" width="11.42578125" style="163"/>
    <col min="14336" max="14336" width="26.28515625" style="163" customWidth="1"/>
    <col min="14337" max="14337" width="15.7109375" style="163" customWidth="1"/>
    <col min="14338" max="14338" width="15.140625" style="163" customWidth="1"/>
    <col min="14339" max="14339" width="19" style="163" customWidth="1"/>
    <col min="14340" max="14340" width="12" style="163" customWidth="1"/>
    <col min="14341" max="14341" width="39" style="163" customWidth="1"/>
    <col min="14342" max="14342" width="44.42578125" style="163" customWidth="1"/>
    <col min="14343" max="14343" width="40.5703125" style="163" customWidth="1"/>
    <col min="14344" max="14344" width="33.85546875" style="163" customWidth="1"/>
    <col min="14345" max="14345" width="37.5703125" style="163" customWidth="1"/>
    <col min="14346" max="14346" width="39.85546875" style="163" customWidth="1"/>
    <col min="14347" max="14353" width="10.7109375" style="163" customWidth="1"/>
    <col min="14354" max="14354" width="32.7109375" style="163" customWidth="1"/>
    <col min="14355" max="14355" width="10.7109375" style="163" customWidth="1"/>
    <col min="14356" max="14356" width="36.28515625" style="163" customWidth="1"/>
    <col min="14357" max="14357" width="18.7109375" style="163" customWidth="1"/>
    <col min="14358" max="14358" width="10.7109375" style="163" customWidth="1"/>
    <col min="14359" max="14359" width="30.85546875" style="163" customWidth="1"/>
    <col min="14360" max="14360" width="10.7109375" style="163" customWidth="1"/>
    <col min="14361" max="14361" width="74.85546875" style="163" customWidth="1"/>
    <col min="14362" max="14362" width="23.140625" style="163" customWidth="1"/>
    <col min="14363" max="14591" width="11.42578125" style="163"/>
    <col min="14592" max="14592" width="26.28515625" style="163" customWidth="1"/>
    <col min="14593" max="14593" width="15.7109375" style="163" customWidth="1"/>
    <col min="14594" max="14594" width="15.140625" style="163" customWidth="1"/>
    <col min="14595" max="14595" width="19" style="163" customWidth="1"/>
    <col min="14596" max="14596" width="12" style="163" customWidth="1"/>
    <col min="14597" max="14597" width="39" style="163" customWidth="1"/>
    <col min="14598" max="14598" width="44.42578125" style="163" customWidth="1"/>
    <col min="14599" max="14599" width="40.5703125" style="163" customWidth="1"/>
    <col min="14600" max="14600" width="33.85546875" style="163" customWidth="1"/>
    <col min="14601" max="14601" width="37.5703125" style="163" customWidth="1"/>
    <col min="14602" max="14602" width="39.85546875" style="163" customWidth="1"/>
    <col min="14603" max="14609" width="10.7109375" style="163" customWidth="1"/>
    <col min="14610" max="14610" width="32.7109375" style="163" customWidth="1"/>
    <col min="14611" max="14611" width="10.7109375" style="163" customWidth="1"/>
    <col min="14612" max="14612" width="36.28515625" style="163" customWidth="1"/>
    <col min="14613" max="14613" width="18.7109375" style="163" customWidth="1"/>
    <col min="14614" max="14614" width="10.7109375" style="163" customWidth="1"/>
    <col min="14615" max="14615" width="30.85546875" style="163" customWidth="1"/>
    <col min="14616" max="14616" width="10.7109375" style="163" customWidth="1"/>
    <col min="14617" max="14617" width="74.85546875" style="163" customWidth="1"/>
    <col min="14618" max="14618" width="23.140625" style="163" customWidth="1"/>
    <col min="14619" max="14847" width="11.42578125" style="163"/>
    <col min="14848" max="14848" width="26.28515625" style="163" customWidth="1"/>
    <col min="14849" max="14849" width="15.7109375" style="163" customWidth="1"/>
    <col min="14850" max="14850" width="15.140625" style="163" customWidth="1"/>
    <col min="14851" max="14851" width="19" style="163" customWidth="1"/>
    <col min="14852" max="14852" width="12" style="163" customWidth="1"/>
    <col min="14853" max="14853" width="39" style="163" customWidth="1"/>
    <col min="14854" max="14854" width="44.42578125" style="163" customWidth="1"/>
    <col min="14855" max="14855" width="40.5703125" style="163" customWidth="1"/>
    <col min="14856" max="14856" width="33.85546875" style="163" customWidth="1"/>
    <col min="14857" max="14857" width="37.5703125" style="163" customWidth="1"/>
    <col min="14858" max="14858" width="39.85546875" style="163" customWidth="1"/>
    <col min="14859" max="14865" width="10.7109375" style="163" customWidth="1"/>
    <col min="14866" max="14866" width="32.7109375" style="163" customWidth="1"/>
    <col min="14867" max="14867" width="10.7109375" style="163" customWidth="1"/>
    <col min="14868" max="14868" width="36.28515625" style="163" customWidth="1"/>
    <col min="14869" max="14869" width="18.7109375" style="163" customWidth="1"/>
    <col min="14870" max="14870" width="10.7109375" style="163" customWidth="1"/>
    <col min="14871" max="14871" width="30.85546875" style="163" customWidth="1"/>
    <col min="14872" max="14872" width="10.7109375" style="163" customWidth="1"/>
    <col min="14873" max="14873" width="74.85546875" style="163" customWidth="1"/>
    <col min="14874" max="14874" width="23.140625" style="163" customWidth="1"/>
    <col min="14875" max="15103" width="11.42578125" style="163"/>
    <col min="15104" max="15104" width="26.28515625" style="163" customWidth="1"/>
    <col min="15105" max="15105" width="15.7109375" style="163" customWidth="1"/>
    <col min="15106" max="15106" width="15.140625" style="163" customWidth="1"/>
    <col min="15107" max="15107" width="19" style="163" customWidth="1"/>
    <col min="15108" max="15108" width="12" style="163" customWidth="1"/>
    <col min="15109" max="15109" width="39" style="163" customWidth="1"/>
    <col min="15110" max="15110" width="44.42578125" style="163" customWidth="1"/>
    <col min="15111" max="15111" width="40.5703125" style="163" customWidth="1"/>
    <col min="15112" max="15112" width="33.85546875" style="163" customWidth="1"/>
    <col min="15113" max="15113" width="37.5703125" style="163" customWidth="1"/>
    <col min="15114" max="15114" width="39.85546875" style="163" customWidth="1"/>
    <col min="15115" max="15121" width="10.7109375" style="163" customWidth="1"/>
    <col min="15122" max="15122" width="32.7109375" style="163" customWidth="1"/>
    <col min="15123" max="15123" width="10.7109375" style="163" customWidth="1"/>
    <col min="15124" max="15124" width="36.28515625" style="163" customWidth="1"/>
    <col min="15125" max="15125" width="18.7109375" style="163" customWidth="1"/>
    <col min="15126" max="15126" width="10.7109375" style="163" customWidth="1"/>
    <col min="15127" max="15127" width="30.85546875" style="163" customWidth="1"/>
    <col min="15128" max="15128" width="10.7109375" style="163" customWidth="1"/>
    <col min="15129" max="15129" width="74.85546875" style="163" customWidth="1"/>
    <col min="15130" max="15130" width="23.140625" style="163" customWidth="1"/>
    <col min="15131" max="15359" width="11.42578125" style="163"/>
    <col min="15360" max="15360" width="26.28515625" style="163" customWidth="1"/>
    <col min="15361" max="15361" width="15.7109375" style="163" customWidth="1"/>
    <col min="15362" max="15362" width="15.140625" style="163" customWidth="1"/>
    <col min="15363" max="15363" width="19" style="163" customWidth="1"/>
    <col min="15364" max="15364" width="12" style="163" customWidth="1"/>
    <col min="15365" max="15365" width="39" style="163" customWidth="1"/>
    <col min="15366" max="15366" width="44.42578125" style="163" customWidth="1"/>
    <col min="15367" max="15367" width="40.5703125" style="163" customWidth="1"/>
    <col min="15368" max="15368" width="33.85546875" style="163" customWidth="1"/>
    <col min="15369" max="15369" width="37.5703125" style="163" customWidth="1"/>
    <col min="15370" max="15370" width="39.85546875" style="163" customWidth="1"/>
    <col min="15371" max="15377" width="10.7109375" style="163" customWidth="1"/>
    <col min="15378" max="15378" width="32.7109375" style="163" customWidth="1"/>
    <col min="15379" max="15379" width="10.7109375" style="163" customWidth="1"/>
    <col min="15380" max="15380" width="36.28515625" style="163" customWidth="1"/>
    <col min="15381" max="15381" width="18.7109375" style="163" customWidth="1"/>
    <col min="15382" max="15382" width="10.7109375" style="163" customWidth="1"/>
    <col min="15383" max="15383" width="30.85546875" style="163" customWidth="1"/>
    <col min="15384" max="15384" width="10.7109375" style="163" customWidth="1"/>
    <col min="15385" max="15385" width="74.85546875" style="163" customWidth="1"/>
    <col min="15386" max="15386" width="23.140625" style="163" customWidth="1"/>
    <col min="15387" max="15615" width="11.42578125" style="163"/>
    <col min="15616" max="15616" width="26.28515625" style="163" customWidth="1"/>
    <col min="15617" max="15617" width="15.7109375" style="163" customWidth="1"/>
    <col min="15618" max="15618" width="15.140625" style="163" customWidth="1"/>
    <col min="15619" max="15619" width="19" style="163" customWidth="1"/>
    <col min="15620" max="15620" width="12" style="163" customWidth="1"/>
    <col min="15621" max="15621" width="39" style="163" customWidth="1"/>
    <col min="15622" max="15622" width="44.42578125" style="163" customWidth="1"/>
    <col min="15623" max="15623" width="40.5703125" style="163" customWidth="1"/>
    <col min="15624" max="15624" width="33.85546875" style="163" customWidth="1"/>
    <col min="15625" max="15625" width="37.5703125" style="163" customWidth="1"/>
    <col min="15626" max="15626" width="39.85546875" style="163" customWidth="1"/>
    <col min="15627" max="15633" width="10.7109375" style="163" customWidth="1"/>
    <col min="15634" max="15634" width="32.7109375" style="163" customWidth="1"/>
    <col min="15635" max="15635" width="10.7109375" style="163" customWidth="1"/>
    <col min="15636" max="15636" width="36.28515625" style="163" customWidth="1"/>
    <col min="15637" max="15637" width="18.7109375" style="163" customWidth="1"/>
    <col min="15638" max="15638" width="10.7109375" style="163" customWidth="1"/>
    <col min="15639" max="15639" width="30.85546875" style="163" customWidth="1"/>
    <col min="15640" max="15640" width="10.7109375" style="163" customWidth="1"/>
    <col min="15641" max="15641" width="74.85546875" style="163" customWidth="1"/>
    <col min="15642" max="15642" width="23.140625" style="163" customWidth="1"/>
    <col min="15643" max="15871" width="11.42578125" style="163"/>
    <col min="15872" max="15872" width="26.28515625" style="163" customWidth="1"/>
    <col min="15873" max="15873" width="15.7109375" style="163" customWidth="1"/>
    <col min="15874" max="15874" width="15.140625" style="163" customWidth="1"/>
    <col min="15875" max="15875" width="19" style="163" customWidth="1"/>
    <col min="15876" max="15876" width="12" style="163" customWidth="1"/>
    <col min="15877" max="15877" width="39" style="163" customWidth="1"/>
    <col min="15878" max="15878" width="44.42578125" style="163" customWidth="1"/>
    <col min="15879" max="15879" width="40.5703125" style="163" customWidth="1"/>
    <col min="15880" max="15880" width="33.85546875" style="163" customWidth="1"/>
    <col min="15881" max="15881" width="37.5703125" style="163" customWidth="1"/>
    <col min="15882" max="15882" width="39.85546875" style="163" customWidth="1"/>
    <col min="15883" max="15889" width="10.7109375" style="163" customWidth="1"/>
    <col min="15890" max="15890" width="32.7109375" style="163" customWidth="1"/>
    <col min="15891" max="15891" width="10.7109375" style="163" customWidth="1"/>
    <col min="15892" max="15892" width="36.28515625" style="163" customWidth="1"/>
    <col min="15893" max="15893" width="18.7109375" style="163" customWidth="1"/>
    <col min="15894" max="15894" width="10.7109375" style="163" customWidth="1"/>
    <col min="15895" max="15895" width="30.85546875" style="163" customWidth="1"/>
    <col min="15896" max="15896" width="10.7109375" style="163" customWidth="1"/>
    <col min="15897" max="15897" width="74.85546875" style="163" customWidth="1"/>
    <col min="15898" max="15898" width="23.140625" style="163" customWidth="1"/>
    <col min="15899" max="16127" width="11.42578125" style="163"/>
    <col min="16128" max="16128" width="26.28515625" style="163" customWidth="1"/>
    <col min="16129" max="16129" width="15.7109375" style="163" customWidth="1"/>
    <col min="16130" max="16130" width="15.140625" style="163" customWidth="1"/>
    <col min="16131" max="16131" width="19" style="163" customWidth="1"/>
    <col min="16132" max="16132" width="12" style="163" customWidth="1"/>
    <col min="16133" max="16133" width="39" style="163" customWidth="1"/>
    <col min="16134" max="16134" width="44.42578125" style="163" customWidth="1"/>
    <col min="16135" max="16135" width="40.5703125" style="163" customWidth="1"/>
    <col min="16136" max="16136" width="33.85546875" style="163" customWidth="1"/>
    <col min="16137" max="16137" width="37.5703125" style="163" customWidth="1"/>
    <col min="16138" max="16138" width="39.85546875" style="163" customWidth="1"/>
    <col min="16139" max="16145" width="10.7109375" style="163" customWidth="1"/>
    <col min="16146" max="16146" width="32.7109375" style="163" customWidth="1"/>
    <col min="16147" max="16147" width="10.7109375" style="163" customWidth="1"/>
    <col min="16148" max="16148" width="36.28515625" style="163" customWidth="1"/>
    <col min="16149" max="16149" width="18.7109375" style="163" customWidth="1"/>
    <col min="16150" max="16150" width="10.7109375" style="163" customWidth="1"/>
    <col min="16151" max="16151" width="30.85546875" style="163" customWidth="1"/>
    <col min="16152" max="16152" width="10.7109375" style="163" customWidth="1"/>
    <col min="16153" max="16153" width="74.85546875" style="163" customWidth="1"/>
    <col min="16154" max="16154" width="23.140625" style="163" customWidth="1"/>
    <col min="16155" max="16384" width="11.42578125" style="163"/>
  </cols>
  <sheetData>
    <row r="1" spans="1:40">
      <c r="A1" s="332"/>
      <c r="B1" s="333"/>
      <c r="C1" s="333"/>
      <c r="D1" s="333"/>
      <c r="E1" s="333"/>
      <c r="F1" s="334"/>
      <c r="G1" s="341" t="s">
        <v>193</v>
      </c>
      <c r="H1" s="342"/>
      <c r="I1" s="342"/>
      <c r="J1" s="342"/>
      <c r="K1" s="342"/>
      <c r="L1" s="342"/>
      <c r="M1" s="342"/>
      <c r="N1" s="342"/>
      <c r="O1" s="342"/>
      <c r="P1" s="342"/>
      <c r="Q1" s="342"/>
      <c r="R1" s="342"/>
      <c r="S1" s="342"/>
      <c r="T1" s="342"/>
      <c r="U1" s="342"/>
      <c r="V1" s="342"/>
      <c r="W1" s="342"/>
      <c r="X1" s="342"/>
      <c r="Y1" s="342"/>
      <c r="Z1" s="342"/>
      <c r="AA1" s="343"/>
    </row>
    <row r="2" spans="1:40">
      <c r="A2" s="335"/>
      <c r="B2" s="336"/>
      <c r="C2" s="336"/>
      <c r="D2" s="336"/>
      <c r="E2" s="336"/>
      <c r="F2" s="337"/>
      <c r="G2" s="344" t="s">
        <v>152</v>
      </c>
      <c r="H2" s="345"/>
      <c r="I2" s="345"/>
      <c r="J2" s="345"/>
      <c r="K2" s="345"/>
      <c r="L2" s="345"/>
      <c r="M2" s="345"/>
      <c r="N2" s="345"/>
      <c r="O2" s="345"/>
      <c r="P2" s="345"/>
      <c r="Q2" s="345"/>
      <c r="R2" s="345"/>
      <c r="S2" s="345"/>
      <c r="T2" s="345"/>
      <c r="U2" s="345"/>
      <c r="V2" s="345"/>
      <c r="W2" s="345"/>
      <c r="X2" s="345"/>
      <c r="Y2" s="345"/>
      <c r="Z2" s="345"/>
      <c r="AA2" s="346"/>
    </row>
    <row r="3" spans="1:40">
      <c r="A3" s="335"/>
      <c r="B3" s="336"/>
      <c r="C3" s="336"/>
      <c r="D3" s="336"/>
      <c r="E3" s="336"/>
      <c r="F3" s="337"/>
      <c r="G3" s="344" t="s">
        <v>0</v>
      </c>
      <c r="H3" s="345"/>
      <c r="I3" s="345"/>
      <c r="J3" s="345"/>
      <c r="K3" s="345"/>
      <c r="L3" s="345"/>
      <c r="M3" s="345"/>
      <c r="N3" s="345"/>
      <c r="O3" s="345"/>
      <c r="P3" s="345"/>
      <c r="Q3" s="345"/>
      <c r="R3" s="345"/>
      <c r="S3" s="345"/>
      <c r="T3" s="345"/>
      <c r="U3" s="345"/>
      <c r="V3" s="345"/>
      <c r="W3" s="345"/>
      <c r="X3" s="345"/>
      <c r="Y3" s="345"/>
      <c r="Z3" s="345"/>
      <c r="AA3" s="346"/>
    </row>
    <row r="4" spans="1:40" ht="13.5" thickBot="1">
      <c r="A4" s="338"/>
      <c r="B4" s="339"/>
      <c r="C4" s="339"/>
      <c r="D4" s="339"/>
      <c r="E4" s="339"/>
      <c r="F4" s="340"/>
      <c r="G4" s="347"/>
      <c r="H4" s="348"/>
      <c r="I4" s="348"/>
      <c r="J4" s="348"/>
      <c r="K4" s="348"/>
      <c r="L4" s="348"/>
      <c r="M4" s="348"/>
      <c r="N4" s="348"/>
      <c r="O4" s="348"/>
      <c r="P4" s="348" t="s">
        <v>345</v>
      </c>
      <c r="Q4" s="348"/>
      <c r="R4" s="348"/>
      <c r="S4" s="348"/>
      <c r="T4" s="348"/>
      <c r="U4" s="349" t="s">
        <v>285</v>
      </c>
      <c r="V4" s="350"/>
      <c r="W4" s="350"/>
      <c r="X4" s="350"/>
      <c r="Y4" s="351"/>
      <c r="Z4" s="352" t="s">
        <v>192</v>
      </c>
      <c r="AA4" s="353"/>
    </row>
    <row r="5" spans="1:40" s="165" customFormat="1">
      <c r="A5" s="361" t="s">
        <v>1</v>
      </c>
      <c r="B5" s="363" t="s">
        <v>105</v>
      </c>
      <c r="C5" s="365" t="s">
        <v>3</v>
      </c>
      <c r="D5" s="367" t="s">
        <v>4</v>
      </c>
      <c r="E5" s="354" t="s">
        <v>106</v>
      </c>
      <c r="F5" s="164" t="s">
        <v>107</v>
      </c>
      <c r="G5" s="164" t="s">
        <v>108</v>
      </c>
      <c r="H5" s="369" t="s">
        <v>8</v>
      </c>
      <c r="I5" s="354" t="s">
        <v>109</v>
      </c>
      <c r="J5" s="354"/>
      <c r="K5" s="354"/>
      <c r="L5" s="354" t="s">
        <v>110</v>
      </c>
      <c r="M5" s="354"/>
      <c r="N5" s="354"/>
      <c r="O5" s="354"/>
      <c r="P5" s="354"/>
      <c r="Q5" s="354"/>
      <c r="R5" s="354"/>
      <c r="S5" s="164" t="s">
        <v>111</v>
      </c>
      <c r="T5" s="354" t="s">
        <v>112</v>
      </c>
      <c r="U5" s="354"/>
      <c r="V5" s="354"/>
      <c r="W5" s="354" t="s">
        <v>12</v>
      </c>
      <c r="X5" s="354"/>
      <c r="Y5" s="354"/>
      <c r="Z5" s="354"/>
      <c r="AA5" s="354"/>
    </row>
    <row r="6" spans="1:40" s="165" customFormat="1" ht="55.5" customHeight="1" thickBot="1">
      <c r="A6" s="362"/>
      <c r="B6" s="364"/>
      <c r="C6" s="366"/>
      <c r="D6" s="368"/>
      <c r="E6" s="354"/>
      <c r="F6" s="166" t="s">
        <v>113</v>
      </c>
      <c r="G6" s="166" t="s">
        <v>114</v>
      </c>
      <c r="H6" s="369"/>
      <c r="I6" s="164" t="s">
        <v>13</v>
      </c>
      <c r="J6" s="164" t="s">
        <v>14</v>
      </c>
      <c r="K6" s="164" t="s">
        <v>15</v>
      </c>
      <c r="L6" s="166" t="s">
        <v>115</v>
      </c>
      <c r="M6" s="166" t="s">
        <v>116</v>
      </c>
      <c r="N6" s="166" t="s">
        <v>117</v>
      </c>
      <c r="O6" s="166" t="s">
        <v>118</v>
      </c>
      <c r="P6" s="166" t="s">
        <v>20</v>
      </c>
      <c r="Q6" s="166" t="s">
        <v>119</v>
      </c>
      <c r="R6" s="166" t="s">
        <v>120</v>
      </c>
      <c r="S6" s="166" t="s">
        <v>23</v>
      </c>
      <c r="T6" s="166" t="s">
        <v>121</v>
      </c>
      <c r="U6" s="166" t="s">
        <v>26</v>
      </c>
      <c r="V6" s="166" t="s">
        <v>122</v>
      </c>
      <c r="W6" s="166" t="s">
        <v>123</v>
      </c>
      <c r="X6" s="166" t="s">
        <v>124</v>
      </c>
      <c r="Y6" s="166" t="s">
        <v>125</v>
      </c>
      <c r="Z6" s="166" t="s">
        <v>126</v>
      </c>
      <c r="AA6" s="166" t="s">
        <v>127</v>
      </c>
    </row>
    <row r="7" spans="1:40" ht="25.5">
      <c r="A7" s="355" t="s">
        <v>155</v>
      </c>
      <c r="B7" s="356" t="s">
        <v>299</v>
      </c>
      <c r="C7" s="370" t="s">
        <v>295</v>
      </c>
      <c r="D7" s="371" t="s">
        <v>300</v>
      </c>
      <c r="E7" s="167" t="s">
        <v>34</v>
      </c>
      <c r="F7" s="168" t="s">
        <v>57</v>
      </c>
      <c r="G7" s="167" t="s">
        <v>260</v>
      </c>
      <c r="H7" s="167" t="s">
        <v>261</v>
      </c>
      <c r="I7" s="169"/>
      <c r="J7" s="167" t="s">
        <v>262</v>
      </c>
      <c r="K7" s="167" t="s">
        <v>211</v>
      </c>
      <c r="L7" s="170">
        <v>6</v>
      </c>
      <c r="M7" s="170">
        <v>3</v>
      </c>
      <c r="N7" s="167">
        <f t="shared" ref="N7:N22" si="0">+L7*M7</f>
        <v>18</v>
      </c>
      <c r="O7" s="167" t="str">
        <f>IF(AND(N7&gt;=2,N7&lt;=4),"BAJO",IF(AND(N7&gt;=6,N7&lt;=8),"MEDIO",IF(AND(N7&gt;=10,N7&lt;=20),"ALTO",IF(AND(N7&gt;=24,N7&lt;=40),"MUY ALTO",""))))</f>
        <v>ALTO</v>
      </c>
      <c r="P7" s="170">
        <v>25</v>
      </c>
      <c r="Q7" s="167">
        <f t="shared" ref="Q7:Q22" si="1">+N7*P7</f>
        <v>450</v>
      </c>
      <c r="R7" s="167" t="str">
        <f>IF(AND(Q7&gt;=10,Q7&lt;=20),"IV",IF(AND(Q7&gt;=40,Q7&lt;=120),"III",IF(AND(Q7&gt;=150,Q7&lt;=500),"II",IF(AND(Q7&gt;=600,Q7&lt;=4000),"I",""))))</f>
        <v>II</v>
      </c>
      <c r="S7" s="171" t="str">
        <f>IF(AND(R7&gt;="IV",R7&lt;="IV"),"ACEPTABLE",IF(AND(R7&gt;="III",R7&lt;="III"),"ACEPTABLE",IF(AND(R7&gt;="II",R7&lt;="II"),"ACEPTABLE CON CONTROL ESPECIFICO",IF(AND(R7&gt;="I",R7&lt;="I"),"NO ACEPTABLE",""))))</f>
        <v>ACEPTABLE CON CONTROL ESPECIFICO</v>
      </c>
      <c r="T7" s="167">
        <v>1</v>
      </c>
      <c r="U7" s="167" t="s">
        <v>156</v>
      </c>
      <c r="V7" s="167" t="s">
        <v>157</v>
      </c>
      <c r="W7" s="167"/>
      <c r="X7" s="172"/>
      <c r="Y7" s="172"/>
      <c r="Z7" s="167" t="s">
        <v>263</v>
      </c>
      <c r="AA7" s="167" t="s">
        <v>158</v>
      </c>
    </row>
    <row r="8" spans="1:40" ht="63.75">
      <c r="A8" s="355"/>
      <c r="B8" s="356"/>
      <c r="C8" s="370"/>
      <c r="D8" s="372"/>
      <c r="E8" s="167" t="s">
        <v>34</v>
      </c>
      <c r="F8" s="168" t="s">
        <v>144</v>
      </c>
      <c r="G8" s="173" t="s">
        <v>145</v>
      </c>
      <c r="H8" s="173" t="s">
        <v>146</v>
      </c>
      <c r="I8" s="173" t="s">
        <v>38</v>
      </c>
      <c r="J8" s="173" t="s">
        <v>277</v>
      </c>
      <c r="K8" s="173"/>
      <c r="L8" s="174">
        <v>2</v>
      </c>
      <c r="M8" s="174">
        <v>1</v>
      </c>
      <c r="N8" s="167">
        <f t="shared" si="0"/>
        <v>2</v>
      </c>
      <c r="O8" s="167" t="str">
        <f>IF(AND(N8&gt;=2,N8&lt;=4),"BAJO",IF(AND(N8&gt;=6,N8&lt;=8),"MEDIO",IF(AND(N8&gt;=10,N8&lt;=20),"ALTO",IF(AND(N8&gt;=24,N8&lt;=40),"MUY ALTO",""))))</f>
        <v>BAJO</v>
      </c>
      <c r="P8" s="169">
        <v>60</v>
      </c>
      <c r="Q8" s="167">
        <f t="shared" si="1"/>
        <v>120</v>
      </c>
      <c r="R8" s="167" t="str">
        <f>IF(AND(Q8&gt;=10,Q8&lt;=20),"IV",IF(AND(Q8&gt;=40,Q8&lt;=120),"III",IF(AND(Q8&gt;=150,Q8&lt;=500),"II",IF(AND(Q8&gt;=600,Q8&lt;=4000),"I",""))))</f>
        <v>III</v>
      </c>
      <c r="S8" s="171" t="str">
        <f>IF(AND(R8&gt;="IV",R8&lt;="IV"),"ACEPTABLE",IF(AND(R8&gt;="III",R8&lt;="III"),"ACEPTABLE",IF(AND(R8&gt;="II",R8&lt;="II"),"ACEPTABLE CON CONTROL ESPECIFICO",IF(AND(R8&gt;="I",R8&lt;="I"),"NO ACEPTABLE",""))))</f>
        <v>ACEPTABLE</v>
      </c>
      <c r="T8" s="167">
        <v>1</v>
      </c>
      <c r="U8" s="167" t="s">
        <v>93</v>
      </c>
      <c r="V8" s="167" t="s">
        <v>147</v>
      </c>
      <c r="W8" s="175"/>
      <c r="X8" s="175"/>
      <c r="Y8" s="175"/>
      <c r="Z8" s="176" t="s">
        <v>278</v>
      </c>
      <c r="AA8" s="175"/>
    </row>
    <row r="9" spans="1:40" ht="25.5">
      <c r="A9" s="355"/>
      <c r="B9" s="356"/>
      <c r="C9" s="370"/>
      <c r="D9" s="372"/>
      <c r="E9" s="173" t="s">
        <v>34</v>
      </c>
      <c r="F9" s="168" t="s">
        <v>159</v>
      </c>
      <c r="G9" s="173" t="s">
        <v>128</v>
      </c>
      <c r="H9" s="173" t="s">
        <v>129</v>
      </c>
      <c r="I9" s="173" t="s">
        <v>130</v>
      </c>
      <c r="J9" s="173" t="s">
        <v>246</v>
      </c>
      <c r="K9" s="173" t="s">
        <v>38</v>
      </c>
      <c r="L9" s="173">
        <v>2</v>
      </c>
      <c r="M9" s="173">
        <v>1</v>
      </c>
      <c r="N9" s="167">
        <f t="shared" si="0"/>
        <v>2</v>
      </c>
      <c r="O9" s="167" t="str">
        <f>IF(AND(N9&gt;=2,N9&lt;=4),"BAJO",IF(AND(N9&gt;=6,N9&lt;=8),"MEDIO",IF(AND(N9&gt;=10,N9&lt;=20),"ALTO",IF(AND(N9&gt;=24,N9&lt;=40),"MUY ALTO",""))))</f>
        <v>BAJO</v>
      </c>
      <c r="P9" s="167">
        <v>10</v>
      </c>
      <c r="Q9" s="167">
        <f t="shared" si="1"/>
        <v>20</v>
      </c>
      <c r="R9" s="167" t="str">
        <f>IF(AND(Q9&gt;=10,Q9&lt;=20),"IV",IF(AND(Q9&gt;=40,Q9&lt;=120),"III",IF(AND(Q9&gt;=150,Q9&lt;=500),"II",IF(AND(Q9&gt;=600,Q9&lt;=4000),"I",""))))</f>
        <v>IV</v>
      </c>
      <c r="S9" s="171" t="str">
        <f>IF(AND(R9&gt;="IV",R9&lt;="IV"),"ACEPTABLE",IF(AND(R9&gt;="III",R9&lt;="III"),"ACEPTABLE",IF(AND(R9&gt;="II",R9&lt;="II"),"ACEPTABLE CON CONTROL ESPECIFICO",IF(AND(R9&gt;="I",R9&lt;="I"),"NO ACEPTABLE",""))))</f>
        <v>ACEPTABLE</v>
      </c>
      <c r="T9" s="167">
        <v>1</v>
      </c>
      <c r="U9" s="167" t="s">
        <v>131</v>
      </c>
      <c r="V9" s="167" t="s">
        <v>132</v>
      </c>
      <c r="W9" s="167"/>
      <c r="X9" s="172"/>
      <c r="Y9" s="172"/>
      <c r="Z9" s="172" t="s">
        <v>133</v>
      </c>
      <c r="AA9" s="172"/>
    </row>
    <row r="10" spans="1:40" s="178" customFormat="1" ht="51">
      <c r="A10" s="355"/>
      <c r="B10" s="356"/>
      <c r="C10" s="370"/>
      <c r="D10" s="372"/>
      <c r="E10" s="173" t="s">
        <v>47</v>
      </c>
      <c r="F10" s="168" t="s">
        <v>160</v>
      </c>
      <c r="G10" s="173" t="s">
        <v>245</v>
      </c>
      <c r="H10" s="173" t="s">
        <v>61</v>
      </c>
      <c r="I10" s="173" t="s">
        <v>38</v>
      </c>
      <c r="J10" s="173" t="s">
        <v>161</v>
      </c>
      <c r="K10" s="173" t="s">
        <v>264</v>
      </c>
      <c r="L10" s="170">
        <v>2</v>
      </c>
      <c r="M10" s="170">
        <v>2</v>
      </c>
      <c r="N10" s="167" t="s">
        <v>162</v>
      </c>
      <c r="O10" s="167" t="str">
        <f t="shared" ref="O10:O22" si="2">IF(AND(N10&gt;=2,N10&lt;=4),"BAJO",IF(AND(N10&gt;=6,N10&lt;=8),"MEDIO",IF(AND(N10&gt;=10,N10&lt;=20),"ALTO",IF(AND(N10&gt;=24,N10&lt;=40),"MUY ALTO",""))))</f>
        <v/>
      </c>
      <c r="P10" s="170">
        <v>25</v>
      </c>
      <c r="Q10" s="167" t="e">
        <f t="shared" si="1"/>
        <v>#VALUE!</v>
      </c>
      <c r="R10" s="167" t="e">
        <f t="shared" ref="R10:R22" si="3">IF(AND(Q10&gt;=10,Q10&lt;=20),"IV",IF(AND(Q10&gt;=40,Q10&lt;=120),"III",IF(AND(Q10&gt;=150,Q10&lt;=500),"II",IF(AND(Q10&gt;=600,Q10&lt;=4000),"I",""))))</f>
        <v>#VALUE!</v>
      </c>
      <c r="S10" s="171" t="e">
        <f t="shared" ref="S10:S22" si="4">IF(AND(R10&gt;="IV",R10&lt;="IV"),"ACEPTABLE",IF(AND(R10&gt;="III",R10&lt;="III"),"ACEPTABLE",IF(AND(R10&gt;="II",R10&lt;="II"),"ACEPTABLE CON CONTROL ESPECIFICO",IF(AND(R10&gt;="I",R10&lt;="I"),"NO ACEPTABLE",""))))</f>
        <v>#VALUE!</v>
      </c>
      <c r="T10" s="167">
        <v>1</v>
      </c>
      <c r="U10" s="173" t="s">
        <v>62</v>
      </c>
      <c r="V10" s="167"/>
      <c r="W10" s="167"/>
      <c r="X10" s="172"/>
      <c r="Y10" s="172"/>
      <c r="Z10" s="167" t="s">
        <v>163</v>
      </c>
      <c r="AA10" s="167"/>
      <c r="AB10" s="177"/>
      <c r="AC10" s="177"/>
      <c r="AD10" s="177"/>
      <c r="AE10" s="177"/>
      <c r="AF10" s="177"/>
      <c r="AG10" s="177"/>
      <c r="AH10" s="177"/>
      <c r="AI10" s="177"/>
      <c r="AJ10" s="177"/>
      <c r="AK10" s="177"/>
      <c r="AL10" s="177"/>
      <c r="AM10" s="177"/>
      <c r="AN10" s="177"/>
    </row>
    <row r="11" spans="1:40" ht="38.25">
      <c r="A11" s="355"/>
      <c r="B11" s="356"/>
      <c r="C11" s="370"/>
      <c r="D11" s="372"/>
      <c r="E11" s="167" t="s">
        <v>34</v>
      </c>
      <c r="F11" s="168" t="s">
        <v>164</v>
      </c>
      <c r="G11" s="170" t="s">
        <v>265</v>
      </c>
      <c r="H11" s="170" t="s">
        <v>165</v>
      </c>
      <c r="I11" s="173" t="s">
        <v>38</v>
      </c>
      <c r="J11" s="173" t="s">
        <v>166</v>
      </c>
      <c r="K11" s="173" t="s">
        <v>167</v>
      </c>
      <c r="L11" s="170">
        <v>2</v>
      </c>
      <c r="M11" s="170">
        <v>3</v>
      </c>
      <c r="N11" s="167">
        <f t="shared" si="0"/>
        <v>6</v>
      </c>
      <c r="O11" s="167" t="str">
        <f t="shared" si="2"/>
        <v>MEDIO</v>
      </c>
      <c r="P11" s="169">
        <v>25</v>
      </c>
      <c r="Q11" s="167">
        <f t="shared" si="1"/>
        <v>150</v>
      </c>
      <c r="R11" s="167" t="str">
        <f t="shared" si="3"/>
        <v>II</v>
      </c>
      <c r="S11" s="171" t="str">
        <f t="shared" si="4"/>
        <v>ACEPTABLE CON CONTROL ESPECIFICO</v>
      </c>
      <c r="T11" s="167">
        <v>1</v>
      </c>
      <c r="U11" s="179" t="s">
        <v>266</v>
      </c>
      <c r="V11" s="167"/>
      <c r="W11" s="167"/>
      <c r="X11" s="172"/>
      <c r="Y11" s="172"/>
      <c r="Z11" s="179" t="s">
        <v>267</v>
      </c>
      <c r="AA11" s="180" t="s">
        <v>168</v>
      </c>
    </row>
    <row r="12" spans="1:40" ht="25.5">
      <c r="A12" s="355"/>
      <c r="B12" s="356"/>
      <c r="C12" s="370"/>
      <c r="D12" s="372"/>
      <c r="E12" s="173" t="s">
        <v>47</v>
      </c>
      <c r="F12" s="168" t="s">
        <v>57</v>
      </c>
      <c r="G12" s="167" t="s">
        <v>68</v>
      </c>
      <c r="H12" s="173" t="s">
        <v>240</v>
      </c>
      <c r="I12" s="173" t="s">
        <v>38</v>
      </c>
      <c r="J12" s="173"/>
      <c r="K12" s="173" t="s">
        <v>39</v>
      </c>
      <c r="L12" s="170">
        <v>6</v>
      </c>
      <c r="M12" s="170">
        <v>3</v>
      </c>
      <c r="N12" s="167">
        <f t="shared" si="0"/>
        <v>18</v>
      </c>
      <c r="O12" s="167" t="str">
        <f t="shared" si="2"/>
        <v>ALTO</v>
      </c>
      <c r="P12" s="170">
        <v>25</v>
      </c>
      <c r="Q12" s="167">
        <f t="shared" si="1"/>
        <v>450</v>
      </c>
      <c r="R12" s="167" t="str">
        <f t="shared" si="3"/>
        <v>II</v>
      </c>
      <c r="S12" s="171" t="str">
        <f t="shared" si="4"/>
        <v>ACEPTABLE CON CONTROL ESPECIFICO</v>
      </c>
      <c r="T12" s="167">
        <v>1</v>
      </c>
      <c r="U12" s="173" t="s">
        <v>69</v>
      </c>
      <c r="V12" s="167"/>
      <c r="W12" s="167"/>
      <c r="X12" s="175"/>
      <c r="Y12" s="172"/>
      <c r="Z12" s="167" t="s">
        <v>241</v>
      </c>
      <c r="AA12" s="167" t="s">
        <v>42</v>
      </c>
    </row>
    <row r="13" spans="1:40" s="178" customFormat="1" ht="25.5">
      <c r="A13" s="355"/>
      <c r="B13" s="356"/>
      <c r="C13" s="370"/>
      <c r="D13" s="372"/>
      <c r="E13" s="174" t="s">
        <v>34</v>
      </c>
      <c r="F13" s="168" t="s">
        <v>52</v>
      </c>
      <c r="G13" s="167" t="s">
        <v>268</v>
      </c>
      <c r="H13" s="167" t="s">
        <v>269</v>
      </c>
      <c r="I13" s="169" t="s">
        <v>65</v>
      </c>
      <c r="J13" s="169" t="s">
        <v>65</v>
      </c>
      <c r="K13" s="169" t="s">
        <v>169</v>
      </c>
      <c r="L13" s="169">
        <v>2</v>
      </c>
      <c r="M13" s="174">
        <v>4</v>
      </c>
      <c r="N13" s="167">
        <f t="shared" si="0"/>
        <v>8</v>
      </c>
      <c r="O13" s="167" t="str">
        <f t="shared" si="2"/>
        <v>MEDIO</v>
      </c>
      <c r="P13" s="169">
        <v>10</v>
      </c>
      <c r="Q13" s="167">
        <f t="shared" si="1"/>
        <v>80</v>
      </c>
      <c r="R13" s="167" t="str">
        <f t="shared" si="3"/>
        <v>III</v>
      </c>
      <c r="S13" s="171" t="str">
        <f t="shared" si="4"/>
        <v>ACEPTABLE</v>
      </c>
      <c r="T13" s="167">
        <v>1</v>
      </c>
      <c r="U13" s="167" t="s">
        <v>54</v>
      </c>
      <c r="V13" s="167"/>
      <c r="W13" s="167"/>
      <c r="X13" s="172"/>
      <c r="Y13" s="172"/>
      <c r="Z13" s="167" t="s">
        <v>270</v>
      </c>
      <c r="AA13" s="167" t="s">
        <v>42</v>
      </c>
    </row>
    <row r="14" spans="1:40" ht="38.25">
      <c r="A14" s="355"/>
      <c r="B14" s="356"/>
      <c r="C14" s="370"/>
      <c r="D14" s="372"/>
      <c r="E14" s="174" t="s">
        <v>34</v>
      </c>
      <c r="F14" s="168" t="s">
        <v>52</v>
      </c>
      <c r="G14" s="167" t="s">
        <v>55</v>
      </c>
      <c r="H14" s="173" t="s">
        <v>77</v>
      </c>
      <c r="I14" s="173" t="s">
        <v>38</v>
      </c>
      <c r="J14" s="173" t="s">
        <v>38</v>
      </c>
      <c r="K14" s="173" t="s">
        <v>39</v>
      </c>
      <c r="L14" s="170">
        <v>2</v>
      </c>
      <c r="M14" s="170">
        <v>2</v>
      </c>
      <c r="N14" s="167">
        <f t="shared" si="0"/>
        <v>4</v>
      </c>
      <c r="O14" s="167" t="str">
        <f t="shared" si="2"/>
        <v>BAJO</v>
      </c>
      <c r="P14" s="170">
        <v>10</v>
      </c>
      <c r="Q14" s="167">
        <f t="shared" si="1"/>
        <v>40</v>
      </c>
      <c r="R14" s="167" t="str">
        <f t="shared" si="3"/>
        <v>III</v>
      </c>
      <c r="S14" s="171" t="str">
        <f t="shared" si="4"/>
        <v>ACEPTABLE</v>
      </c>
      <c r="T14" s="167">
        <v>1</v>
      </c>
      <c r="U14" s="167" t="s">
        <v>54</v>
      </c>
      <c r="V14" s="167" t="s">
        <v>142</v>
      </c>
      <c r="W14" s="167"/>
      <c r="X14" s="172"/>
      <c r="Y14" s="172"/>
      <c r="Z14" s="172" t="s">
        <v>247</v>
      </c>
      <c r="AA14" s="167" t="s">
        <v>42</v>
      </c>
    </row>
    <row r="15" spans="1:40" ht="38.25">
      <c r="A15" s="355"/>
      <c r="B15" s="356"/>
      <c r="C15" s="370"/>
      <c r="D15" s="372"/>
      <c r="E15" s="174" t="s">
        <v>34</v>
      </c>
      <c r="F15" s="168" t="s">
        <v>52</v>
      </c>
      <c r="G15" s="167" t="s">
        <v>170</v>
      </c>
      <c r="H15" s="173" t="s">
        <v>171</v>
      </c>
      <c r="I15" s="173" t="s">
        <v>38</v>
      </c>
      <c r="J15" s="173" t="s">
        <v>172</v>
      </c>
      <c r="K15" s="173" t="s">
        <v>173</v>
      </c>
      <c r="L15" s="170">
        <v>2</v>
      </c>
      <c r="M15" s="170">
        <v>2</v>
      </c>
      <c r="N15" s="167">
        <f t="shared" si="0"/>
        <v>4</v>
      </c>
      <c r="O15" s="167" t="str">
        <f t="shared" si="2"/>
        <v>BAJO</v>
      </c>
      <c r="P15" s="170">
        <v>10</v>
      </c>
      <c r="Q15" s="167">
        <f t="shared" si="1"/>
        <v>40</v>
      </c>
      <c r="R15" s="167" t="str">
        <f t="shared" si="3"/>
        <v>III</v>
      </c>
      <c r="S15" s="171" t="str">
        <f t="shared" si="4"/>
        <v>ACEPTABLE</v>
      </c>
      <c r="T15" s="167">
        <v>1</v>
      </c>
      <c r="U15" s="167" t="s">
        <v>271</v>
      </c>
      <c r="V15" s="167" t="s">
        <v>174</v>
      </c>
      <c r="W15" s="167"/>
      <c r="X15" s="172"/>
      <c r="Y15" s="172"/>
      <c r="Z15" s="172" t="s">
        <v>272</v>
      </c>
      <c r="AA15" s="167" t="s">
        <v>42</v>
      </c>
    </row>
    <row r="16" spans="1:40" ht="51">
      <c r="A16" s="355"/>
      <c r="B16" s="356"/>
      <c r="C16" s="370"/>
      <c r="D16" s="372"/>
      <c r="E16" s="174" t="s">
        <v>47</v>
      </c>
      <c r="F16" s="168" t="s">
        <v>73</v>
      </c>
      <c r="G16" s="167" t="s">
        <v>175</v>
      </c>
      <c r="H16" s="173" t="s">
        <v>273</v>
      </c>
      <c r="I16" s="173" t="s">
        <v>176</v>
      </c>
      <c r="J16" s="173" t="s">
        <v>274</v>
      </c>
      <c r="K16" s="173" t="s">
        <v>177</v>
      </c>
      <c r="L16" s="170">
        <v>2</v>
      </c>
      <c r="M16" s="170">
        <v>2</v>
      </c>
      <c r="N16" s="167">
        <f t="shared" si="0"/>
        <v>4</v>
      </c>
      <c r="O16" s="167" t="str">
        <f t="shared" si="2"/>
        <v>BAJO</v>
      </c>
      <c r="P16" s="170">
        <v>10</v>
      </c>
      <c r="Q16" s="167">
        <f t="shared" si="1"/>
        <v>40</v>
      </c>
      <c r="R16" s="167" t="str">
        <f t="shared" si="3"/>
        <v>III</v>
      </c>
      <c r="S16" s="171" t="str">
        <f t="shared" si="4"/>
        <v>ACEPTABLE</v>
      </c>
      <c r="T16" s="167">
        <v>1</v>
      </c>
      <c r="U16" s="167" t="s">
        <v>178</v>
      </c>
      <c r="V16" s="167" t="s">
        <v>138</v>
      </c>
      <c r="W16" s="167"/>
      <c r="X16" s="172"/>
      <c r="Y16" s="172"/>
      <c r="Z16" s="167" t="s">
        <v>179</v>
      </c>
      <c r="AA16" s="167" t="s">
        <v>275</v>
      </c>
    </row>
    <row r="17" spans="1:27" ht="76.5">
      <c r="A17" s="355"/>
      <c r="B17" s="356"/>
      <c r="C17" s="370"/>
      <c r="D17" s="372"/>
      <c r="E17" s="181" t="s">
        <v>34</v>
      </c>
      <c r="F17" s="168" t="s">
        <v>134</v>
      </c>
      <c r="G17" s="182" t="s">
        <v>232</v>
      </c>
      <c r="H17" s="182" t="s">
        <v>233</v>
      </c>
      <c r="I17" s="182" t="s">
        <v>135</v>
      </c>
      <c r="J17" s="182" t="s">
        <v>136</v>
      </c>
      <c r="K17" s="182" t="s">
        <v>216</v>
      </c>
      <c r="L17" s="182">
        <v>2</v>
      </c>
      <c r="M17" s="182">
        <v>4</v>
      </c>
      <c r="N17" s="183">
        <f>+L17*M17</f>
        <v>8</v>
      </c>
      <c r="O17" s="167" t="str">
        <f t="shared" si="2"/>
        <v>MEDIO</v>
      </c>
      <c r="P17" s="183">
        <v>25</v>
      </c>
      <c r="Q17" s="183">
        <f>+N17*P17</f>
        <v>200</v>
      </c>
      <c r="R17" s="183" t="str">
        <f t="shared" si="3"/>
        <v>II</v>
      </c>
      <c r="S17" s="184" t="str">
        <f t="shared" si="4"/>
        <v>ACEPTABLE CON CONTROL ESPECIFICO</v>
      </c>
      <c r="T17" s="167">
        <v>1</v>
      </c>
      <c r="U17" s="183" t="s">
        <v>137</v>
      </c>
      <c r="V17" s="183" t="s">
        <v>138</v>
      </c>
      <c r="X17" s="185" t="s">
        <v>217</v>
      </c>
      <c r="Y17" s="183"/>
      <c r="Z17" s="186" t="s">
        <v>296</v>
      </c>
      <c r="AA17" s="187" t="s">
        <v>218</v>
      </c>
    </row>
    <row r="18" spans="1:27" s="195" customFormat="1" ht="22.5">
      <c r="A18" s="355"/>
      <c r="B18" s="356"/>
      <c r="C18" s="370"/>
      <c r="D18" s="372"/>
      <c r="E18" s="190" t="s">
        <v>34</v>
      </c>
      <c r="F18" s="168" t="s">
        <v>139</v>
      </c>
      <c r="G18" s="190" t="s">
        <v>306</v>
      </c>
      <c r="H18" s="190" t="s">
        <v>307</v>
      </c>
      <c r="I18" s="190" t="s">
        <v>308</v>
      </c>
      <c r="J18" s="190" t="s">
        <v>38</v>
      </c>
      <c r="K18" s="190" t="s">
        <v>309</v>
      </c>
      <c r="L18" s="190">
        <v>6</v>
      </c>
      <c r="M18" s="190">
        <v>3</v>
      </c>
      <c r="N18" s="191">
        <v>18</v>
      </c>
      <c r="O18" s="167" t="str">
        <f t="shared" si="2"/>
        <v>ALTO</v>
      </c>
      <c r="P18" s="191">
        <v>25</v>
      </c>
      <c r="Q18" s="191">
        <f t="shared" ref="Q18" si="5">+N18*P18</f>
        <v>450</v>
      </c>
      <c r="R18" s="191" t="s">
        <v>312</v>
      </c>
      <c r="S18" s="192" t="str">
        <f t="shared" si="4"/>
        <v>ACEPTABLE CON CONTROL ESPECIFICO</v>
      </c>
      <c r="T18" s="191">
        <v>1</v>
      </c>
      <c r="U18" s="191" t="s">
        <v>141</v>
      </c>
      <c r="V18" s="193" t="s">
        <v>91</v>
      </c>
      <c r="W18" s="191"/>
      <c r="X18" s="194"/>
      <c r="Y18" s="194"/>
      <c r="Z18" s="194" t="s">
        <v>311</v>
      </c>
      <c r="AA18" s="194" t="s">
        <v>310</v>
      </c>
    </row>
    <row r="19" spans="1:27" ht="25.5">
      <c r="A19" s="355"/>
      <c r="B19" s="356"/>
      <c r="C19" s="370"/>
      <c r="D19" s="372"/>
      <c r="E19" s="174" t="s">
        <v>34</v>
      </c>
      <c r="F19" s="168" t="s">
        <v>36</v>
      </c>
      <c r="G19" s="167" t="s">
        <v>83</v>
      </c>
      <c r="H19" s="167" t="s">
        <v>37</v>
      </c>
      <c r="I19" s="169" t="s">
        <v>65</v>
      </c>
      <c r="J19" s="169" t="s">
        <v>180</v>
      </c>
      <c r="K19" s="167"/>
      <c r="L19" s="169">
        <v>2</v>
      </c>
      <c r="M19" s="174">
        <v>4</v>
      </c>
      <c r="N19" s="167">
        <f t="shared" si="0"/>
        <v>8</v>
      </c>
      <c r="O19" s="167" t="str">
        <f t="shared" si="2"/>
        <v>MEDIO</v>
      </c>
      <c r="P19" s="169">
        <v>10</v>
      </c>
      <c r="Q19" s="167">
        <f t="shared" si="1"/>
        <v>80</v>
      </c>
      <c r="R19" s="167" t="str">
        <f t="shared" si="3"/>
        <v>III</v>
      </c>
      <c r="S19" s="171" t="str">
        <f t="shared" si="4"/>
        <v>ACEPTABLE</v>
      </c>
      <c r="T19" s="167">
        <v>1</v>
      </c>
      <c r="U19" s="167" t="s">
        <v>181</v>
      </c>
      <c r="V19" s="167"/>
      <c r="W19" s="167"/>
      <c r="X19" s="172"/>
      <c r="Y19" s="172"/>
      <c r="Z19" s="167" t="s">
        <v>182</v>
      </c>
      <c r="AA19" s="167"/>
    </row>
    <row r="20" spans="1:27" ht="63.75">
      <c r="A20" s="355"/>
      <c r="B20" s="356"/>
      <c r="C20" s="370"/>
      <c r="D20" s="372"/>
      <c r="E20" s="173" t="s">
        <v>34</v>
      </c>
      <c r="F20" s="168" t="s">
        <v>57</v>
      </c>
      <c r="G20" s="173" t="s">
        <v>148</v>
      </c>
      <c r="H20" s="173" t="s">
        <v>149</v>
      </c>
      <c r="I20" s="173" t="s">
        <v>38</v>
      </c>
      <c r="J20" s="173" t="s">
        <v>150</v>
      </c>
      <c r="K20" s="173"/>
      <c r="L20" s="174">
        <v>2</v>
      </c>
      <c r="M20" s="174">
        <v>2</v>
      </c>
      <c r="N20" s="167">
        <f t="shared" si="0"/>
        <v>4</v>
      </c>
      <c r="O20" s="167" t="str">
        <f t="shared" si="2"/>
        <v>BAJO</v>
      </c>
      <c r="P20" s="169">
        <v>10</v>
      </c>
      <c r="Q20" s="167">
        <f t="shared" si="1"/>
        <v>40</v>
      </c>
      <c r="R20" s="167" t="str">
        <f t="shared" si="3"/>
        <v>III</v>
      </c>
      <c r="S20" s="171" t="str">
        <f t="shared" si="4"/>
        <v>ACEPTABLE</v>
      </c>
      <c r="T20" s="167">
        <v>1</v>
      </c>
      <c r="U20" s="167" t="s">
        <v>93</v>
      </c>
      <c r="V20" s="167" t="s">
        <v>147</v>
      </c>
      <c r="W20" s="175"/>
      <c r="X20" s="175"/>
      <c r="Y20" s="175"/>
      <c r="Z20" s="188" t="s">
        <v>183</v>
      </c>
      <c r="AA20" s="175"/>
    </row>
    <row r="21" spans="1:27">
      <c r="A21" s="355"/>
      <c r="B21" s="356"/>
      <c r="C21" s="370"/>
      <c r="D21" s="372"/>
      <c r="E21" s="174" t="s">
        <v>34</v>
      </c>
      <c r="F21" s="168" t="s">
        <v>44</v>
      </c>
      <c r="G21" s="167" t="s">
        <v>184</v>
      </c>
      <c r="H21" s="167" t="s">
        <v>185</v>
      </c>
      <c r="I21" s="169" t="s">
        <v>65</v>
      </c>
      <c r="J21" s="169" t="s">
        <v>65</v>
      </c>
      <c r="K21" s="167"/>
      <c r="L21" s="169">
        <v>2</v>
      </c>
      <c r="M21" s="174">
        <v>4</v>
      </c>
      <c r="N21" s="167">
        <f t="shared" si="0"/>
        <v>8</v>
      </c>
      <c r="O21" s="167" t="str">
        <f t="shared" si="2"/>
        <v>MEDIO</v>
      </c>
      <c r="P21" s="169">
        <v>10</v>
      </c>
      <c r="Q21" s="167">
        <f t="shared" si="1"/>
        <v>80</v>
      </c>
      <c r="R21" s="167" t="str">
        <f t="shared" si="3"/>
        <v>III</v>
      </c>
      <c r="S21" s="171" t="str">
        <f t="shared" si="4"/>
        <v>ACEPTABLE</v>
      </c>
      <c r="T21" s="167">
        <v>1</v>
      </c>
      <c r="U21" s="167" t="s">
        <v>276</v>
      </c>
      <c r="V21" s="167" t="s">
        <v>186</v>
      </c>
      <c r="W21" s="175"/>
      <c r="X21" s="175"/>
      <c r="Y21" s="175"/>
      <c r="Z21" s="359" t="s">
        <v>187</v>
      </c>
      <c r="AA21" s="167" t="s">
        <v>42</v>
      </c>
    </row>
    <row r="22" spans="1:27" ht="25.5">
      <c r="A22" s="355"/>
      <c r="B22" s="356"/>
      <c r="C22" s="370"/>
      <c r="D22" s="373"/>
      <c r="E22" s="174" t="s">
        <v>34</v>
      </c>
      <c r="F22" s="168" t="s">
        <v>44</v>
      </c>
      <c r="G22" s="167" t="s">
        <v>188</v>
      </c>
      <c r="H22" s="167" t="s">
        <v>189</v>
      </c>
      <c r="I22" s="169" t="s">
        <v>65</v>
      </c>
      <c r="J22" s="169" t="s">
        <v>65</v>
      </c>
      <c r="K22" s="167"/>
      <c r="L22" s="169">
        <v>2</v>
      </c>
      <c r="M22" s="174">
        <v>4</v>
      </c>
      <c r="N22" s="167">
        <f t="shared" si="0"/>
        <v>8</v>
      </c>
      <c r="O22" s="167" t="str">
        <f t="shared" si="2"/>
        <v>MEDIO</v>
      </c>
      <c r="P22" s="169">
        <v>10</v>
      </c>
      <c r="Q22" s="167">
        <f t="shared" si="1"/>
        <v>80</v>
      </c>
      <c r="R22" s="167" t="str">
        <f t="shared" si="3"/>
        <v>III</v>
      </c>
      <c r="S22" s="171" t="str">
        <f t="shared" si="4"/>
        <v>ACEPTABLE</v>
      </c>
      <c r="T22" s="167">
        <v>1</v>
      </c>
      <c r="U22" s="167" t="s">
        <v>190</v>
      </c>
      <c r="V22" s="167" t="s">
        <v>186</v>
      </c>
      <c r="W22" s="175"/>
      <c r="X22" s="175"/>
      <c r="Y22" s="175"/>
      <c r="Z22" s="360"/>
      <c r="AA22" s="167" t="s">
        <v>42</v>
      </c>
    </row>
  </sheetData>
  <mergeCells count="23">
    <mergeCell ref="I5:K5"/>
    <mergeCell ref="L5:R5"/>
    <mergeCell ref="T5:V5"/>
    <mergeCell ref="W5:AA5"/>
    <mergeCell ref="A7:A22"/>
    <mergeCell ref="B7:B22"/>
    <mergeCell ref="C7:C22"/>
    <mergeCell ref="D7:D22"/>
    <mergeCell ref="Z21:Z22"/>
    <mergeCell ref="A5:A6"/>
    <mergeCell ref="B5:B6"/>
    <mergeCell ref="C5:C6"/>
    <mergeCell ref="D5:D6"/>
    <mergeCell ref="E5:E6"/>
    <mergeCell ref="H5:H6"/>
    <mergeCell ref="A1:F4"/>
    <mergeCell ref="G1:AA1"/>
    <mergeCell ref="G2:AA2"/>
    <mergeCell ref="G3:AA3"/>
    <mergeCell ref="G4:O4"/>
    <mergeCell ref="P4:T4"/>
    <mergeCell ref="U4:Y4"/>
    <mergeCell ref="Z4:AA4"/>
  </mergeCells>
  <conditionalFormatting sqref="O7:O22">
    <cfRule type="containsText" dxfId="11" priority="19" stopIfTrue="1" operator="containsText" text="ALTO">
      <formula>NOT(ISERROR(SEARCH("ALTO",O7)))</formula>
    </cfRule>
    <cfRule type="containsText" dxfId="10" priority="20" stopIfTrue="1" operator="containsText" text="MEDIO">
      <formula>NOT(ISERROR(SEARCH("MEDIO",O7)))</formula>
    </cfRule>
    <cfRule type="containsText" dxfId="9" priority="21" stopIfTrue="1" operator="containsText" text="BAJO">
      <formula>NOT(ISERROR(SEARCH("BAJO",O7)))</formula>
    </cfRule>
  </conditionalFormatting>
  <conditionalFormatting sqref="S7:S17">
    <cfRule type="containsText" dxfId="8" priority="10" stopIfTrue="1" operator="containsText" text="NO ACEPTABLE">
      <formula>NOT(ISERROR(SEARCH("NO ACEPTABLE",S7)))</formula>
    </cfRule>
    <cfRule type="containsText" dxfId="7" priority="11" stopIfTrue="1" operator="containsText" text="CONTROL">
      <formula>NOT(ISERROR(SEARCH("CONTROL",S7)))</formula>
    </cfRule>
    <cfRule type="notContainsText" dxfId="6" priority="12" stopIfTrue="1" operator="notContains" text="CONTROL">
      <formula>ISERROR(SEARCH("CONTROL",S7))</formula>
    </cfRule>
  </conditionalFormatting>
  <conditionalFormatting sqref="S18">
    <cfRule type="containsText" dxfId="5" priority="4" stopIfTrue="1" operator="containsText" text="NO ACEPTABLE">
      <formula>NOT(ISERROR(SEARCH("NO ACEPTABLE",#REF!)))</formula>
    </cfRule>
    <cfRule type="containsText" dxfId="4" priority="5" stopIfTrue="1" operator="containsText" text="CONTROL">
      <formula>NOT(ISERROR(SEARCH("CONTROL",#REF!)))</formula>
    </cfRule>
    <cfRule type="notContainsText" dxfId="3" priority="6" stopIfTrue="1" operator="notContains" text="CONTROL">
      <formula>ISERROR(SEARCH("CONTROL",#REF!))</formula>
    </cfRule>
  </conditionalFormatting>
  <conditionalFormatting sqref="S19:S22">
    <cfRule type="containsText" dxfId="2" priority="16" stopIfTrue="1" operator="containsText" text="NO ACEPTABLE">
      <formula>NOT(ISERROR(SEARCH("NO ACEPTABLE",S19)))</formula>
    </cfRule>
    <cfRule type="containsText" dxfId="1" priority="17" stopIfTrue="1" operator="containsText" text="CONTROL">
      <formula>NOT(ISERROR(SEARCH("CONTROL",S19)))</formula>
    </cfRule>
    <cfRule type="notContainsText" dxfId="0" priority="18" stopIfTrue="1" operator="notContains" text="CONTROL">
      <formula>ISERROR(SEARCH("CONTROL",S19))</formula>
    </cfRule>
  </conditionalFormatting>
  <dataValidations count="3">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WVS983048:WVS983053 TC14:TC17 ACY14:ACY17 AMU14:AMU17 AWQ14:AWQ17 BGM14:BGM17 BQI14:BQI17 CAE14:CAE17 CKA14:CKA17 CTW14:CTW17 DDS14:DDS17 DNO14:DNO17 DXK14:DXK17 EHG14:EHG17 ERC14:ERC17 FAY14:FAY17 FKU14:FKU17 FUQ14:FUQ17 GEM14:GEM17 GOI14:GOI17 GYE14:GYE17 HIA14:HIA17 HRW14:HRW17 IBS14:IBS17 ILO14:ILO17 IVK14:IVK17 JFG14:JFG17 JPC14:JPC17 JYY14:JYY17 KIU14:KIU17 KSQ14:KSQ17 LCM14:LCM17 LMI14:LMI17 LWE14:LWE17 MGA14:MGA17 MPW14:MPW17 MZS14:MZS17 NJO14:NJO17 NTK14:NTK17 ODG14:ODG17 ONC14:ONC17 OWY14:OWY17 PGU14:PGU17 PQQ14:PQQ17 QAM14:QAM17 QKI14:QKI17 QUE14:QUE17 REA14:REA17 RNW14:RNW17 RXS14:RXS17 SHO14:SHO17 SRK14:SRK17 TBG14:TBG17 TLC14:TLC17 TUY14:TUY17 UEU14:UEU17 UOQ14:UOQ17 UYM14:UYM17 VII14:VII17 VSE14:VSE17 WCA14:WCA17 WLW14:WLW17 WVS14:WVS17 L14:L17 L65551:L65554 JG65551:JG65554 TC65551:TC65554 ACY65551:ACY65554 AMU65551:AMU65554 AWQ65551:AWQ65554 BGM65551:BGM65554 BQI65551:BQI65554 CAE65551:CAE65554 CKA65551:CKA65554 CTW65551:CTW65554 DDS65551:DDS65554 DNO65551:DNO65554 DXK65551:DXK65554 EHG65551:EHG65554 ERC65551:ERC65554 FAY65551:FAY65554 FKU65551:FKU65554 FUQ65551:FUQ65554 GEM65551:GEM65554 GOI65551:GOI65554 GYE65551:GYE65554 HIA65551:HIA65554 HRW65551:HRW65554 IBS65551:IBS65554 ILO65551:ILO65554 IVK65551:IVK65554 JFG65551:JFG65554 JPC65551:JPC65554 JYY65551:JYY65554 KIU65551:KIU65554 KSQ65551:KSQ65554 LCM65551:LCM65554 LMI65551:LMI65554 LWE65551:LWE65554 MGA65551:MGA65554 MPW65551:MPW65554 MZS65551:MZS65554 NJO65551:NJO65554 NTK65551:NTK65554 ODG65551:ODG65554 ONC65551:ONC65554 OWY65551:OWY65554 PGU65551:PGU65554 PQQ65551:PQQ65554 QAM65551:QAM65554 QKI65551:QKI65554 QUE65551:QUE65554 REA65551:REA65554 RNW65551:RNW65554 RXS65551:RXS65554 SHO65551:SHO65554 SRK65551:SRK65554 TBG65551:TBG65554 TLC65551:TLC65554 TUY65551:TUY65554 UEU65551:UEU65554 UOQ65551:UOQ65554 UYM65551:UYM65554 VII65551:VII65554 VSE65551:VSE65554 WCA65551:WCA65554 WLW65551:WLW65554 WVS65551:WVS65554 L131087:L131090 JG131087:JG131090 TC131087:TC131090 ACY131087:ACY131090 AMU131087:AMU131090 AWQ131087:AWQ131090 BGM131087:BGM131090 BQI131087:BQI131090 CAE131087:CAE131090 CKA131087:CKA131090 CTW131087:CTW131090 DDS131087:DDS131090 DNO131087:DNO131090 DXK131087:DXK131090 EHG131087:EHG131090 ERC131087:ERC131090 FAY131087:FAY131090 FKU131087:FKU131090 FUQ131087:FUQ131090 GEM131087:GEM131090 GOI131087:GOI131090 GYE131087:GYE131090 HIA131087:HIA131090 HRW131087:HRW131090 IBS131087:IBS131090 ILO131087:ILO131090 IVK131087:IVK131090 JFG131087:JFG131090 JPC131087:JPC131090 JYY131087:JYY131090 KIU131087:KIU131090 KSQ131087:KSQ131090 LCM131087:LCM131090 LMI131087:LMI131090 LWE131087:LWE131090 MGA131087:MGA131090 MPW131087:MPW131090 MZS131087:MZS131090 NJO131087:NJO131090 NTK131087:NTK131090 ODG131087:ODG131090 ONC131087:ONC131090 OWY131087:OWY131090 PGU131087:PGU131090 PQQ131087:PQQ131090 QAM131087:QAM131090 QKI131087:QKI131090 QUE131087:QUE131090 REA131087:REA131090 RNW131087:RNW131090 RXS131087:RXS131090 SHO131087:SHO131090 SRK131087:SRK131090 TBG131087:TBG131090 TLC131087:TLC131090 TUY131087:TUY131090 UEU131087:UEU131090 UOQ131087:UOQ131090 UYM131087:UYM131090 VII131087:VII131090 VSE131087:VSE131090 WCA131087:WCA131090 WLW131087:WLW131090 WVS131087:WVS131090 L196623:L196626 JG196623:JG196626 TC196623:TC196626 ACY196623:ACY196626 AMU196623:AMU196626 AWQ196623:AWQ196626 BGM196623:BGM196626 BQI196623:BQI196626 CAE196623:CAE196626 CKA196623:CKA196626 CTW196623:CTW196626 DDS196623:DDS196626 DNO196623:DNO196626 DXK196623:DXK196626 EHG196623:EHG196626 ERC196623:ERC196626 FAY196623:FAY196626 FKU196623:FKU196626 FUQ196623:FUQ196626 GEM196623:GEM196626 GOI196623:GOI196626 GYE196623:GYE196626 HIA196623:HIA196626 HRW196623:HRW196626 IBS196623:IBS196626 ILO196623:ILO196626 IVK196623:IVK196626 JFG196623:JFG196626 JPC196623:JPC196626 JYY196623:JYY196626 KIU196623:KIU196626 KSQ196623:KSQ196626 LCM196623:LCM196626 LMI196623:LMI196626 LWE196623:LWE196626 MGA196623:MGA196626 MPW196623:MPW196626 MZS196623:MZS196626 NJO196623:NJO196626 NTK196623:NTK196626 ODG196623:ODG196626 ONC196623:ONC196626 OWY196623:OWY196626 PGU196623:PGU196626 PQQ196623:PQQ196626 QAM196623:QAM196626 QKI196623:QKI196626 QUE196623:QUE196626 REA196623:REA196626 RNW196623:RNW196626 RXS196623:RXS196626 SHO196623:SHO196626 SRK196623:SRK196626 TBG196623:TBG196626 TLC196623:TLC196626 TUY196623:TUY196626 UEU196623:UEU196626 UOQ196623:UOQ196626 UYM196623:UYM196626 VII196623:VII196626 VSE196623:VSE196626 WCA196623:WCA196626 WLW196623:WLW196626 WVS196623:WVS196626 L262159:L262162 JG262159:JG262162 TC262159:TC262162 ACY262159:ACY262162 AMU262159:AMU262162 AWQ262159:AWQ262162 BGM262159:BGM262162 BQI262159:BQI262162 CAE262159:CAE262162 CKA262159:CKA262162 CTW262159:CTW262162 DDS262159:DDS262162 DNO262159:DNO262162 DXK262159:DXK262162 EHG262159:EHG262162 ERC262159:ERC262162 FAY262159:FAY262162 FKU262159:FKU262162 FUQ262159:FUQ262162 GEM262159:GEM262162 GOI262159:GOI262162 GYE262159:GYE262162 HIA262159:HIA262162 HRW262159:HRW262162 IBS262159:IBS262162 ILO262159:ILO262162 IVK262159:IVK262162 JFG262159:JFG262162 JPC262159:JPC262162 JYY262159:JYY262162 KIU262159:KIU262162 KSQ262159:KSQ262162 LCM262159:LCM262162 LMI262159:LMI262162 LWE262159:LWE262162 MGA262159:MGA262162 MPW262159:MPW262162 MZS262159:MZS262162 NJO262159:NJO262162 NTK262159:NTK262162 ODG262159:ODG262162 ONC262159:ONC262162 OWY262159:OWY262162 PGU262159:PGU262162 PQQ262159:PQQ262162 QAM262159:QAM262162 QKI262159:QKI262162 QUE262159:QUE262162 REA262159:REA262162 RNW262159:RNW262162 RXS262159:RXS262162 SHO262159:SHO262162 SRK262159:SRK262162 TBG262159:TBG262162 TLC262159:TLC262162 TUY262159:TUY262162 UEU262159:UEU262162 UOQ262159:UOQ262162 UYM262159:UYM262162 VII262159:VII262162 VSE262159:VSE262162 WCA262159:WCA262162 WLW262159:WLW262162 WVS262159:WVS262162 L327695:L327698 JG327695:JG327698 TC327695:TC327698 ACY327695:ACY327698 AMU327695:AMU327698 AWQ327695:AWQ327698 BGM327695:BGM327698 BQI327695:BQI327698 CAE327695:CAE327698 CKA327695:CKA327698 CTW327695:CTW327698 DDS327695:DDS327698 DNO327695:DNO327698 DXK327695:DXK327698 EHG327695:EHG327698 ERC327695:ERC327698 FAY327695:FAY327698 FKU327695:FKU327698 FUQ327695:FUQ327698 GEM327695:GEM327698 GOI327695:GOI327698 GYE327695:GYE327698 HIA327695:HIA327698 HRW327695:HRW327698 IBS327695:IBS327698 ILO327695:ILO327698 IVK327695:IVK327698 JFG327695:JFG327698 JPC327695:JPC327698 JYY327695:JYY327698 KIU327695:KIU327698 KSQ327695:KSQ327698 LCM327695:LCM327698 LMI327695:LMI327698 LWE327695:LWE327698 MGA327695:MGA327698 MPW327695:MPW327698 MZS327695:MZS327698 NJO327695:NJO327698 NTK327695:NTK327698 ODG327695:ODG327698 ONC327695:ONC327698 OWY327695:OWY327698 PGU327695:PGU327698 PQQ327695:PQQ327698 QAM327695:QAM327698 QKI327695:QKI327698 QUE327695:QUE327698 REA327695:REA327698 RNW327695:RNW327698 RXS327695:RXS327698 SHO327695:SHO327698 SRK327695:SRK327698 TBG327695:TBG327698 TLC327695:TLC327698 TUY327695:TUY327698 UEU327695:UEU327698 UOQ327695:UOQ327698 UYM327695:UYM327698 VII327695:VII327698 VSE327695:VSE327698 WCA327695:WCA327698 WLW327695:WLW327698 WVS327695:WVS327698 L393231:L393234 JG393231:JG393234 TC393231:TC393234 ACY393231:ACY393234 AMU393231:AMU393234 AWQ393231:AWQ393234 BGM393231:BGM393234 BQI393231:BQI393234 CAE393231:CAE393234 CKA393231:CKA393234 CTW393231:CTW393234 DDS393231:DDS393234 DNO393231:DNO393234 DXK393231:DXK393234 EHG393231:EHG393234 ERC393231:ERC393234 FAY393231:FAY393234 FKU393231:FKU393234 FUQ393231:FUQ393234 GEM393231:GEM393234 GOI393231:GOI393234 GYE393231:GYE393234 HIA393231:HIA393234 HRW393231:HRW393234 IBS393231:IBS393234 ILO393231:ILO393234 IVK393231:IVK393234 JFG393231:JFG393234 JPC393231:JPC393234 JYY393231:JYY393234 KIU393231:KIU393234 KSQ393231:KSQ393234 LCM393231:LCM393234 LMI393231:LMI393234 LWE393231:LWE393234 MGA393231:MGA393234 MPW393231:MPW393234 MZS393231:MZS393234 NJO393231:NJO393234 NTK393231:NTK393234 ODG393231:ODG393234 ONC393231:ONC393234 OWY393231:OWY393234 PGU393231:PGU393234 PQQ393231:PQQ393234 QAM393231:QAM393234 QKI393231:QKI393234 QUE393231:QUE393234 REA393231:REA393234 RNW393231:RNW393234 RXS393231:RXS393234 SHO393231:SHO393234 SRK393231:SRK393234 TBG393231:TBG393234 TLC393231:TLC393234 TUY393231:TUY393234 UEU393231:UEU393234 UOQ393231:UOQ393234 UYM393231:UYM393234 VII393231:VII393234 VSE393231:VSE393234 WCA393231:WCA393234 WLW393231:WLW393234 WVS393231:WVS393234 L458767:L458770 JG458767:JG458770 TC458767:TC458770 ACY458767:ACY458770 AMU458767:AMU458770 AWQ458767:AWQ458770 BGM458767:BGM458770 BQI458767:BQI458770 CAE458767:CAE458770 CKA458767:CKA458770 CTW458767:CTW458770 DDS458767:DDS458770 DNO458767:DNO458770 DXK458767:DXK458770 EHG458767:EHG458770 ERC458767:ERC458770 FAY458767:FAY458770 FKU458767:FKU458770 FUQ458767:FUQ458770 GEM458767:GEM458770 GOI458767:GOI458770 GYE458767:GYE458770 HIA458767:HIA458770 HRW458767:HRW458770 IBS458767:IBS458770 ILO458767:ILO458770 IVK458767:IVK458770 JFG458767:JFG458770 JPC458767:JPC458770 JYY458767:JYY458770 KIU458767:KIU458770 KSQ458767:KSQ458770 LCM458767:LCM458770 LMI458767:LMI458770 LWE458767:LWE458770 MGA458767:MGA458770 MPW458767:MPW458770 MZS458767:MZS458770 NJO458767:NJO458770 NTK458767:NTK458770 ODG458767:ODG458770 ONC458767:ONC458770 OWY458767:OWY458770 PGU458767:PGU458770 PQQ458767:PQQ458770 QAM458767:QAM458770 QKI458767:QKI458770 QUE458767:QUE458770 REA458767:REA458770 RNW458767:RNW458770 RXS458767:RXS458770 SHO458767:SHO458770 SRK458767:SRK458770 TBG458767:TBG458770 TLC458767:TLC458770 TUY458767:TUY458770 UEU458767:UEU458770 UOQ458767:UOQ458770 UYM458767:UYM458770 VII458767:VII458770 VSE458767:VSE458770 WCA458767:WCA458770 WLW458767:WLW458770 WVS458767:WVS458770 L524303:L524306 JG524303:JG524306 TC524303:TC524306 ACY524303:ACY524306 AMU524303:AMU524306 AWQ524303:AWQ524306 BGM524303:BGM524306 BQI524303:BQI524306 CAE524303:CAE524306 CKA524303:CKA524306 CTW524303:CTW524306 DDS524303:DDS524306 DNO524303:DNO524306 DXK524303:DXK524306 EHG524303:EHG524306 ERC524303:ERC524306 FAY524303:FAY524306 FKU524303:FKU524306 FUQ524303:FUQ524306 GEM524303:GEM524306 GOI524303:GOI524306 GYE524303:GYE524306 HIA524303:HIA524306 HRW524303:HRW524306 IBS524303:IBS524306 ILO524303:ILO524306 IVK524303:IVK524306 JFG524303:JFG524306 JPC524303:JPC524306 JYY524303:JYY524306 KIU524303:KIU524306 KSQ524303:KSQ524306 LCM524303:LCM524306 LMI524303:LMI524306 LWE524303:LWE524306 MGA524303:MGA524306 MPW524303:MPW524306 MZS524303:MZS524306 NJO524303:NJO524306 NTK524303:NTK524306 ODG524303:ODG524306 ONC524303:ONC524306 OWY524303:OWY524306 PGU524303:PGU524306 PQQ524303:PQQ524306 QAM524303:QAM524306 QKI524303:QKI524306 QUE524303:QUE524306 REA524303:REA524306 RNW524303:RNW524306 RXS524303:RXS524306 SHO524303:SHO524306 SRK524303:SRK524306 TBG524303:TBG524306 TLC524303:TLC524306 TUY524303:TUY524306 UEU524303:UEU524306 UOQ524303:UOQ524306 UYM524303:UYM524306 VII524303:VII524306 VSE524303:VSE524306 WCA524303:WCA524306 WLW524303:WLW524306 WVS524303:WVS524306 L589839:L589842 JG589839:JG589842 TC589839:TC589842 ACY589839:ACY589842 AMU589839:AMU589842 AWQ589839:AWQ589842 BGM589839:BGM589842 BQI589839:BQI589842 CAE589839:CAE589842 CKA589839:CKA589842 CTW589839:CTW589842 DDS589839:DDS589842 DNO589839:DNO589842 DXK589839:DXK589842 EHG589839:EHG589842 ERC589839:ERC589842 FAY589839:FAY589842 FKU589839:FKU589842 FUQ589839:FUQ589842 GEM589839:GEM589842 GOI589839:GOI589842 GYE589839:GYE589842 HIA589839:HIA589842 HRW589839:HRW589842 IBS589839:IBS589842 ILO589839:ILO589842 IVK589839:IVK589842 JFG589839:JFG589842 JPC589839:JPC589842 JYY589839:JYY589842 KIU589839:KIU589842 KSQ589839:KSQ589842 LCM589839:LCM589842 LMI589839:LMI589842 LWE589839:LWE589842 MGA589839:MGA589842 MPW589839:MPW589842 MZS589839:MZS589842 NJO589839:NJO589842 NTK589839:NTK589842 ODG589839:ODG589842 ONC589839:ONC589842 OWY589839:OWY589842 PGU589839:PGU589842 PQQ589839:PQQ589842 QAM589839:QAM589842 QKI589839:QKI589842 QUE589839:QUE589842 REA589839:REA589842 RNW589839:RNW589842 RXS589839:RXS589842 SHO589839:SHO589842 SRK589839:SRK589842 TBG589839:TBG589842 TLC589839:TLC589842 TUY589839:TUY589842 UEU589839:UEU589842 UOQ589839:UOQ589842 UYM589839:UYM589842 VII589839:VII589842 VSE589839:VSE589842 WCA589839:WCA589842 WLW589839:WLW589842 WVS589839:WVS589842 L655375:L655378 JG655375:JG655378 TC655375:TC655378 ACY655375:ACY655378 AMU655375:AMU655378 AWQ655375:AWQ655378 BGM655375:BGM655378 BQI655375:BQI655378 CAE655375:CAE655378 CKA655375:CKA655378 CTW655375:CTW655378 DDS655375:DDS655378 DNO655375:DNO655378 DXK655375:DXK655378 EHG655375:EHG655378 ERC655375:ERC655378 FAY655375:FAY655378 FKU655375:FKU655378 FUQ655375:FUQ655378 GEM655375:GEM655378 GOI655375:GOI655378 GYE655375:GYE655378 HIA655375:HIA655378 HRW655375:HRW655378 IBS655375:IBS655378 ILO655375:ILO655378 IVK655375:IVK655378 JFG655375:JFG655378 JPC655375:JPC655378 JYY655375:JYY655378 KIU655375:KIU655378 KSQ655375:KSQ655378 LCM655375:LCM655378 LMI655375:LMI655378 LWE655375:LWE655378 MGA655375:MGA655378 MPW655375:MPW655378 MZS655375:MZS655378 NJO655375:NJO655378 NTK655375:NTK655378 ODG655375:ODG655378 ONC655375:ONC655378 OWY655375:OWY655378 PGU655375:PGU655378 PQQ655375:PQQ655378 QAM655375:QAM655378 QKI655375:QKI655378 QUE655375:QUE655378 REA655375:REA655378 RNW655375:RNW655378 RXS655375:RXS655378 SHO655375:SHO655378 SRK655375:SRK655378 TBG655375:TBG655378 TLC655375:TLC655378 TUY655375:TUY655378 UEU655375:UEU655378 UOQ655375:UOQ655378 UYM655375:UYM655378 VII655375:VII655378 VSE655375:VSE655378 WCA655375:WCA655378 WLW655375:WLW655378 WVS655375:WVS655378 L720911:L720914 JG720911:JG720914 TC720911:TC720914 ACY720911:ACY720914 AMU720911:AMU720914 AWQ720911:AWQ720914 BGM720911:BGM720914 BQI720911:BQI720914 CAE720911:CAE720914 CKA720911:CKA720914 CTW720911:CTW720914 DDS720911:DDS720914 DNO720911:DNO720914 DXK720911:DXK720914 EHG720911:EHG720914 ERC720911:ERC720914 FAY720911:FAY720914 FKU720911:FKU720914 FUQ720911:FUQ720914 GEM720911:GEM720914 GOI720911:GOI720914 GYE720911:GYE720914 HIA720911:HIA720914 HRW720911:HRW720914 IBS720911:IBS720914 ILO720911:ILO720914 IVK720911:IVK720914 JFG720911:JFG720914 JPC720911:JPC720914 JYY720911:JYY720914 KIU720911:KIU720914 KSQ720911:KSQ720914 LCM720911:LCM720914 LMI720911:LMI720914 LWE720911:LWE720914 MGA720911:MGA720914 MPW720911:MPW720914 MZS720911:MZS720914 NJO720911:NJO720914 NTK720911:NTK720914 ODG720911:ODG720914 ONC720911:ONC720914 OWY720911:OWY720914 PGU720911:PGU720914 PQQ720911:PQQ720914 QAM720911:QAM720914 QKI720911:QKI720914 QUE720911:QUE720914 REA720911:REA720914 RNW720911:RNW720914 RXS720911:RXS720914 SHO720911:SHO720914 SRK720911:SRK720914 TBG720911:TBG720914 TLC720911:TLC720914 TUY720911:TUY720914 UEU720911:UEU720914 UOQ720911:UOQ720914 UYM720911:UYM720914 VII720911:VII720914 VSE720911:VSE720914 WCA720911:WCA720914 WLW720911:WLW720914 WVS720911:WVS720914 L786447:L786450 JG786447:JG786450 TC786447:TC786450 ACY786447:ACY786450 AMU786447:AMU786450 AWQ786447:AWQ786450 BGM786447:BGM786450 BQI786447:BQI786450 CAE786447:CAE786450 CKA786447:CKA786450 CTW786447:CTW786450 DDS786447:DDS786450 DNO786447:DNO786450 DXK786447:DXK786450 EHG786447:EHG786450 ERC786447:ERC786450 FAY786447:FAY786450 FKU786447:FKU786450 FUQ786447:FUQ786450 GEM786447:GEM786450 GOI786447:GOI786450 GYE786447:GYE786450 HIA786447:HIA786450 HRW786447:HRW786450 IBS786447:IBS786450 ILO786447:ILO786450 IVK786447:IVK786450 JFG786447:JFG786450 JPC786447:JPC786450 JYY786447:JYY786450 KIU786447:KIU786450 KSQ786447:KSQ786450 LCM786447:LCM786450 LMI786447:LMI786450 LWE786447:LWE786450 MGA786447:MGA786450 MPW786447:MPW786450 MZS786447:MZS786450 NJO786447:NJO786450 NTK786447:NTK786450 ODG786447:ODG786450 ONC786447:ONC786450 OWY786447:OWY786450 PGU786447:PGU786450 PQQ786447:PQQ786450 QAM786447:QAM786450 QKI786447:QKI786450 QUE786447:QUE786450 REA786447:REA786450 RNW786447:RNW786450 RXS786447:RXS786450 SHO786447:SHO786450 SRK786447:SRK786450 TBG786447:TBG786450 TLC786447:TLC786450 TUY786447:TUY786450 UEU786447:UEU786450 UOQ786447:UOQ786450 UYM786447:UYM786450 VII786447:VII786450 VSE786447:VSE786450 WCA786447:WCA786450 WLW786447:WLW786450 WVS786447:WVS786450 L851983:L851986 JG851983:JG851986 TC851983:TC851986 ACY851983:ACY851986 AMU851983:AMU851986 AWQ851983:AWQ851986 BGM851983:BGM851986 BQI851983:BQI851986 CAE851983:CAE851986 CKA851983:CKA851986 CTW851983:CTW851986 DDS851983:DDS851986 DNO851983:DNO851986 DXK851983:DXK851986 EHG851983:EHG851986 ERC851983:ERC851986 FAY851983:FAY851986 FKU851983:FKU851986 FUQ851983:FUQ851986 GEM851983:GEM851986 GOI851983:GOI851986 GYE851983:GYE851986 HIA851983:HIA851986 HRW851983:HRW851986 IBS851983:IBS851986 ILO851983:ILO851986 IVK851983:IVK851986 JFG851983:JFG851986 JPC851983:JPC851986 JYY851983:JYY851986 KIU851983:KIU851986 KSQ851983:KSQ851986 LCM851983:LCM851986 LMI851983:LMI851986 LWE851983:LWE851986 MGA851983:MGA851986 MPW851983:MPW851986 MZS851983:MZS851986 NJO851983:NJO851986 NTK851983:NTK851986 ODG851983:ODG851986 ONC851983:ONC851986 OWY851983:OWY851986 PGU851983:PGU851986 PQQ851983:PQQ851986 QAM851983:QAM851986 QKI851983:QKI851986 QUE851983:QUE851986 REA851983:REA851986 RNW851983:RNW851986 RXS851983:RXS851986 SHO851983:SHO851986 SRK851983:SRK851986 TBG851983:TBG851986 TLC851983:TLC851986 TUY851983:TUY851986 UEU851983:UEU851986 UOQ851983:UOQ851986 UYM851983:UYM851986 VII851983:VII851986 VSE851983:VSE851986 WCA851983:WCA851986 WLW851983:WLW851986 WVS851983:WVS851986 L917519:L917522 JG917519:JG917522 TC917519:TC917522 ACY917519:ACY917522 AMU917519:AMU917522 AWQ917519:AWQ917522 BGM917519:BGM917522 BQI917519:BQI917522 CAE917519:CAE917522 CKA917519:CKA917522 CTW917519:CTW917522 DDS917519:DDS917522 DNO917519:DNO917522 DXK917519:DXK917522 EHG917519:EHG917522 ERC917519:ERC917522 FAY917519:FAY917522 FKU917519:FKU917522 FUQ917519:FUQ917522 GEM917519:GEM917522 GOI917519:GOI917522 GYE917519:GYE917522 HIA917519:HIA917522 HRW917519:HRW917522 IBS917519:IBS917522 ILO917519:ILO917522 IVK917519:IVK917522 JFG917519:JFG917522 JPC917519:JPC917522 JYY917519:JYY917522 KIU917519:KIU917522 KSQ917519:KSQ917522 LCM917519:LCM917522 LMI917519:LMI917522 LWE917519:LWE917522 MGA917519:MGA917522 MPW917519:MPW917522 MZS917519:MZS917522 NJO917519:NJO917522 NTK917519:NTK917522 ODG917519:ODG917522 ONC917519:ONC917522 OWY917519:OWY917522 PGU917519:PGU917522 PQQ917519:PQQ917522 QAM917519:QAM917522 QKI917519:QKI917522 QUE917519:QUE917522 REA917519:REA917522 RNW917519:RNW917522 RXS917519:RXS917522 SHO917519:SHO917522 SRK917519:SRK917522 TBG917519:TBG917522 TLC917519:TLC917522 TUY917519:TUY917522 UEU917519:UEU917522 UOQ917519:UOQ917522 UYM917519:UYM917522 VII917519:VII917522 VSE917519:VSE917522 WCA917519:WCA917522 WLW917519:WLW917522 WVS917519:WVS917522 L983055:L983058 JG983055:JG983058 TC983055:TC983058 ACY983055:ACY983058 AMU983055:AMU983058 AWQ983055:AWQ983058 BGM983055:BGM983058 BQI983055:BQI983058 CAE983055:CAE983058 CKA983055:CKA983058 CTW983055:CTW983058 DDS983055:DDS983058 DNO983055:DNO983058 DXK983055:DXK983058 EHG983055:EHG983058 ERC983055:ERC983058 FAY983055:FAY983058 FKU983055:FKU983058 FUQ983055:FUQ983058 GEM983055:GEM983058 GOI983055:GOI983058 GYE983055:GYE983058 HIA983055:HIA983058 HRW983055:HRW983058 IBS983055:IBS983058 ILO983055:ILO983058 IVK983055:IVK983058 JFG983055:JFG983058 JPC983055:JPC983058 JYY983055:JYY983058 KIU983055:KIU983058 KSQ983055:KSQ983058 LCM983055:LCM983058 LMI983055:LMI983058 LWE983055:LWE983058 MGA983055:MGA983058 MPW983055:MPW983058 MZS983055:MZS983058 NJO983055:NJO983058 NTK983055:NTK983058 ODG983055:ODG983058 ONC983055:ONC983058 OWY983055:OWY983058 PGU983055:PGU983058 PQQ983055:PQQ983058 QAM983055:QAM983058 QKI983055:QKI983058 QUE983055:QUE983058 REA983055:REA983058 RNW983055:RNW983058 RXS983055:RXS983058 SHO983055:SHO983058 SRK983055:SRK983058 TBG983055:TBG983058 TLC983055:TLC983058 TUY983055:TUY983058 UEU983055:UEU983058 UOQ983055:UOQ983058 UYM983055:UYM983058 VII983055:VII983058 VSE983055:VSE983058 WCA983055:WCA983058 WLW983055:WLW983058 WVS983055:WVS983058 L7:L12 JG7:JG12 TC7:TC12 ACY7:ACY12 AMU7:AMU12 AWQ7:AWQ12 BGM7:BGM12 BQI7:BQI12 CAE7:CAE12 CKA7:CKA12 CTW7:CTW12 DDS7:DDS12 DNO7:DNO12 DXK7:DXK12 EHG7:EHG12 ERC7:ERC12 FAY7:FAY12 FKU7:FKU12 FUQ7:FUQ12 GEM7:GEM12 GOI7:GOI12 GYE7:GYE12 HIA7:HIA12 HRW7:HRW12 IBS7:IBS12 ILO7:ILO12 IVK7:IVK12 JFG7:JFG12 JPC7:JPC12 JYY7:JYY12 KIU7:KIU12 KSQ7:KSQ12 LCM7:LCM12 LMI7:LMI12 LWE7:LWE12 MGA7:MGA12 MPW7:MPW12 MZS7:MZS12 NJO7:NJO12 NTK7:NTK12 ODG7:ODG12 ONC7:ONC12 OWY7:OWY12 PGU7:PGU12 PQQ7:PQQ12 QAM7:QAM12 QKI7:QKI12 QUE7:QUE12 REA7:REA12 RNW7:RNW12 RXS7:RXS12 SHO7:SHO12 SRK7:SRK12 TBG7:TBG12 TLC7:TLC12 TUY7:TUY12 UEU7:UEU12 UOQ7:UOQ12 UYM7:UYM12 VII7:VII12 VSE7:VSE12 WCA7:WCA12 WLW7:WLW12 WVS7:WVS12 L65544:L65549 JG65544:JG65549 TC65544:TC65549 ACY65544:ACY65549 AMU65544:AMU65549 AWQ65544:AWQ65549 BGM65544:BGM65549 BQI65544:BQI65549 CAE65544:CAE65549 CKA65544:CKA65549 CTW65544:CTW65549 DDS65544:DDS65549 DNO65544:DNO65549 DXK65544:DXK65549 EHG65544:EHG65549 ERC65544:ERC65549 FAY65544:FAY65549 FKU65544:FKU65549 FUQ65544:FUQ65549 GEM65544:GEM65549 GOI65544:GOI65549 GYE65544:GYE65549 HIA65544:HIA65549 HRW65544:HRW65549 IBS65544:IBS65549 ILO65544:ILO65549 IVK65544:IVK65549 JFG65544:JFG65549 JPC65544:JPC65549 JYY65544:JYY65549 KIU65544:KIU65549 KSQ65544:KSQ65549 LCM65544:LCM65549 LMI65544:LMI65549 LWE65544:LWE65549 MGA65544:MGA65549 MPW65544:MPW65549 MZS65544:MZS65549 NJO65544:NJO65549 NTK65544:NTK65549 ODG65544:ODG65549 ONC65544:ONC65549 OWY65544:OWY65549 PGU65544:PGU65549 PQQ65544:PQQ65549 QAM65544:QAM65549 QKI65544:QKI65549 QUE65544:QUE65549 REA65544:REA65549 RNW65544:RNW65549 RXS65544:RXS65549 SHO65544:SHO65549 SRK65544:SRK65549 TBG65544:TBG65549 TLC65544:TLC65549 TUY65544:TUY65549 UEU65544:UEU65549 UOQ65544:UOQ65549 UYM65544:UYM65549 VII65544:VII65549 VSE65544:VSE65549 WCA65544:WCA65549 WLW65544:WLW65549 WVS65544:WVS65549 L131080:L131085 JG131080:JG131085 TC131080:TC131085 ACY131080:ACY131085 AMU131080:AMU131085 AWQ131080:AWQ131085 BGM131080:BGM131085 BQI131080:BQI131085 CAE131080:CAE131085 CKA131080:CKA131085 CTW131080:CTW131085 DDS131080:DDS131085 DNO131080:DNO131085 DXK131080:DXK131085 EHG131080:EHG131085 ERC131080:ERC131085 FAY131080:FAY131085 FKU131080:FKU131085 FUQ131080:FUQ131085 GEM131080:GEM131085 GOI131080:GOI131085 GYE131080:GYE131085 HIA131080:HIA131085 HRW131080:HRW131085 IBS131080:IBS131085 ILO131080:ILO131085 IVK131080:IVK131085 JFG131080:JFG131085 JPC131080:JPC131085 JYY131080:JYY131085 KIU131080:KIU131085 KSQ131080:KSQ131085 LCM131080:LCM131085 LMI131080:LMI131085 LWE131080:LWE131085 MGA131080:MGA131085 MPW131080:MPW131085 MZS131080:MZS131085 NJO131080:NJO131085 NTK131080:NTK131085 ODG131080:ODG131085 ONC131080:ONC131085 OWY131080:OWY131085 PGU131080:PGU131085 PQQ131080:PQQ131085 QAM131080:QAM131085 QKI131080:QKI131085 QUE131080:QUE131085 REA131080:REA131085 RNW131080:RNW131085 RXS131080:RXS131085 SHO131080:SHO131085 SRK131080:SRK131085 TBG131080:TBG131085 TLC131080:TLC131085 TUY131080:TUY131085 UEU131080:UEU131085 UOQ131080:UOQ131085 UYM131080:UYM131085 VII131080:VII131085 VSE131080:VSE131085 WCA131080:WCA131085 WLW131080:WLW131085 WVS131080:WVS131085 L196616:L196621 JG196616:JG196621 TC196616:TC196621 ACY196616:ACY196621 AMU196616:AMU196621 AWQ196616:AWQ196621 BGM196616:BGM196621 BQI196616:BQI196621 CAE196616:CAE196621 CKA196616:CKA196621 CTW196616:CTW196621 DDS196616:DDS196621 DNO196616:DNO196621 DXK196616:DXK196621 EHG196616:EHG196621 ERC196616:ERC196621 FAY196616:FAY196621 FKU196616:FKU196621 FUQ196616:FUQ196621 GEM196616:GEM196621 GOI196616:GOI196621 GYE196616:GYE196621 HIA196616:HIA196621 HRW196616:HRW196621 IBS196616:IBS196621 ILO196616:ILO196621 IVK196616:IVK196621 JFG196616:JFG196621 JPC196616:JPC196621 JYY196616:JYY196621 KIU196616:KIU196621 KSQ196616:KSQ196621 LCM196616:LCM196621 LMI196616:LMI196621 LWE196616:LWE196621 MGA196616:MGA196621 MPW196616:MPW196621 MZS196616:MZS196621 NJO196616:NJO196621 NTK196616:NTK196621 ODG196616:ODG196621 ONC196616:ONC196621 OWY196616:OWY196621 PGU196616:PGU196621 PQQ196616:PQQ196621 QAM196616:QAM196621 QKI196616:QKI196621 QUE196616:QUE196621 REA196616:REA196621 RNW196616:RNW196621 RXS196616:RXS196621 SHO196616:SHO196621 SRK196616:SRK196621 TBG196616:TBG196621 TLC196616:TLC196621 TUY196616:TUY196621 UEU196616:UEU196621 UOQ196616:UOQ196621 UYM196616:UYM196621 VII196616:VII196621 VSE196616:VSE196621 WCA196616:WCA196621 WLW196616:WLW196621 WVS196616:WVS196621 L262152:L262157 JG262152:JG262157 TC262152:TC262157 ACY262152:ACY262157 AMU262152:AMU262157 AWQ262152:AWQ262157 BGM262152:BGM262157 BQI262152:BQI262157 CAE262152:CAE262157 CKA262152:CKA262157 CTW262152:CTW262157 DDS262152:DDS262157 DNO262152:DNO262157 DXK262152:DXK262157 EHG262152:EHG262157 ERC262152:ERC262157 FAY262152:FAY262157 FKU262152:FKU262157 FUQ262152:FUQ262157 GEM262152:GEM262157 GOI262152:GOI262157 GYE262152:GYE262157 HIA262152:HIA262157 HRW262152:HRW262157 IBS262152:IBS262157 ILO262152:ILO262157 IVK262152:IVK262157 JFG262152:JFG262157 JPC262152:JPC262157 JYY262152:JYY262157 KIU262152:KIU262157 KSQ262152:KSQ262157 LCM262152:LCM262157 LMI262152:LMI262157 LWE262152:LWE262157 MGA262152:MGA262157 MPW262152:MPW262157 MZS262152:MZS262157 NJO262152:NJO262157 NTK262152:NTK262157 ODG262152:ODG262157 ONC262152:ONC262157 OWY262152:OWY262157 PGU262152:PGU262157 PQQ262152:PQQ262157 QAM262152:QAM262157 QKI262152:QKI262157 QUE262152:QUE262157 REA262152:REA262157 RNW262152:RNW262157 RXS262152:RXS262157 SHO262152:SHO262157 SRK262152:SRK262157 TBG262152:TBG262157 TLC262152:TLC262157 TUY262152:TUY262157 UEU262152:UEU262157 UOQ262152:UOQ262157 UYM262152:UYM262157 VII262152:VII262157 VSE262152:VSE262157 WCA262152:WCA262157 WLW262152:WLW262157 WVS262152:WVS262157 L327688:L327693 JG327688:JG327693 TC327688:TC327693 ACY327688:ACY327693 AMU327688:AMU327693 AWQ327688:AWQ327693 BGM327688:BGM327693 BQI327688:BQI327693 CAE327688:CAE327693 CKA327688:CKA327693 CTW327688:CTW327693 DDS327688:DDS327693 DNO327688:DNO327693 DXK327688:DXK327693 EHG327688:EHG327693 ERC327688:ERC327693 FAY327688:FAY327693 FKU327688:FKU327693 FUQ327688:FUQ327693 GEM327688:GEM327693 GOI327688:GOI327693 GYE327688:GYE327693 HIA327688:HIA327693 HRW327688:HRW327693 IBS327688:IBS327693 ILO327688:ILO327693 IVK327688:IVK327693 JFG327688:JFG327693 JPC327688:JPC327693 JYY327688:JYY327693 KIU327688:KIU327693 KSQ327688:KSQ327693 LCM327688:LCM327693 LMI327688:LMI327693 LWE327688:LWE327693 MGA327688:MGA327693 MPW327688:MPW327693 MZS327688:MZS327693 NJO327688:NJO327693 NTK327688:NTK327693 ODG327688:ODG327693 ONC327688:ONC327693 OWY327688:OWY327693 PGU327688:PGU327693 PQQ327688:PQQ327693 QAM327688:QAM327693 QKI327688:QKI327693 QUE327688:QUE327693 REA327688:REA327693 RNW327688:RNW327693 RXS327688:RXS327693 SHO327688:SHO327693 SRK327688:SRK327693 TBG327688:TBG327693 TLC327688:TLC327693 TUY327688:TUY327693 UEU327688:UEU327693 UOQ327688:UOQ327693 UYM327688:UYM327693 VII327688:VII327693 VSE327688:VSE327693 WCA327688:WCA327693 WLW327688:WLW327693 WVS327688:WVS327693 L393224:L393229 JG393224:JG393229 TC393224:TC393229 ACY393224:ACY393229 AMU393224:AMU393229 AWQ393224:AWQ393229 BGM393224:BGM393229 BQI393224:BQI393229 CAE393224:CAE393229 CKA393224:CKA393229 CTW393224:CTW393229 DDS393224:DDS393229 DNO393224:DNO393229 DXK393224:DXK393229 EHG393224:EHG393229 ERC393224:ERC393229 FAY393224:FAY393229 FKU393224:FKU393229 FUQ393224:FUQ393229 GEM393224:GEM393229 GOI393224:GOI393229 GYE393224:GYE393229 HIA393224:HIA393229 HRW393224:HRW393229 IBS393224:IBS393229 ILO393224:ILO393229 IVK393224:IVK393229 JFG393224:JFG393229 JPC393224:JPC393229 JYY393224:JYY393229 KIU393224:KIU393229 KSQ393224:KSQ393229 LCM393224:LCM393229 LMI393224:LMI393229 LWE393224:LWE393229 MGA393224:MGA393229 MPW393224:MPW393229 MZS393224:MZS393229 NJO393224:NJO393229 NTK393224:NTK393229 ODG393224:ODG393229 ONC393224:ONC393229 OWY393224:OWY393229 PGU393224:PGU393229 PQQ393224:PQQ393229 QAM393224:QAM393229 QKI393224:QKI393229 QUE393224:QUE393229 REA393224:REA393229 RNW393224:RNW393229 RXS393224:RXS393229 SHO393224:SHO393229 SRK393224:SRK393229 TBG393224:TBG393229 TLC393224:TLC393229 TUY393224:TUY393229 UEU393224:UEU393229 UOQ393224:UOQ393229 UYM393224:UYM393229 VII393224:VII393229 VSE393224:VSE393229 WCA393224:WCA393229 WLW393224:WLW393229 WVS393224:WVS393229 L458760:L458765 JG458760:JG458765 TC458760:TC458765 ACY458760:ACY458765 AMU458760:AMU458765 AWQ458760:AWQ458765 BGM458760:BGM458765 BQI458760:BQI458765 CAE458760:CAE458765 CKA458760:CKA458765 CTW458760:CTW458765 DDS458760:DDS458765 DNO458760:DNO458765 DXK458760:DXK458765 EHG458760:EHG458765 ERC458760:ERC458765 FAY458760:FAY458765 FKU458760:FKU458765 FUQ458760:FUQ458765 GEM458760:GEM458765 GOI458760:GOI458765 GYE458760:GYE458765 HIA458760:HIA458765 HRW458760:HRW458765 IBS458760:IBS458765 ILO458760:ILO458765 IVK458760:IVK458765 JFG458760:JFG458765 JPC458760:JPC458765 JYY458760:JYY458765 KIU458760:KIU458765 KSQ458760:KSQ458765 LCM458760:LCM458765 LMI458760:LMI458765 LWE458760:LWE458765 MGA458760:MGA458765 MPW458760:MPW458765 MZS458760:MZS458765 NJO458760:NJO458765 NTK458760:NTK458765 ODG458760:ODG458765 ONC458760:ONC458765 OWY458760:OWY458765 PGU458760:PGU458765 PQQ458760:PQQ458765 QAM458760:QAM458765 QKI458760:QKI458765 QUE458760:QUE458765 REA458760:REA458765 RNW458760:RNW458765 RXS458760:RXS458765 SHO458760:SHO458765 SRK458760:SRK458765 TBG458760:TBG458765 TLC458760:TLC458765 TUY458760:TUY458765 UEU458760:UEU458765 UOQ458760:UOQ458765 UYM458760:UYM458765 VII458760:VII458765 VSE458760:VSE458765 WCA458760:WCA458765 WLW458760:WLW458765 WVS458760:WVS458765 L524296:L524301 JG524296:JG524301 TC524296:TC524301 ACY524296:ACY524301 AMU524296:AMU524301 AWQ524296:AWQ524301 BGM524296:BGM524301 BQI524296:BQI524301 CAE524296:CAE524301 CKA524296:CKA524301 CTW524296:CTW524301 DDS524296:DDS524301 DNO524296:DNO524301 DXK524296:DXK524301 EHG524296:EHG524301 ERC524296:ERC524301 FAY524296:FAY524301 FKU524296:FKU524301 FUQ524296:FUQ524301 GEM524296:GEM524301 GOI524296:GOI524301 GYE524296:GYE524301 HIA524296:HIA524301 HRW524296:HRW524301 IBS524296:IBS524301 ILO524296:ILO524301 IVK524296:IVK524301 JFG524296:JFG524301 JPC524296:JPC524301 JYY524296:JYY524301 KIU524296:KIU524301 KSQ524296:KSQ524301 LCM524296:LCM524301 LMI524296:LMI524301 LWE524296:LWE524301 MGA524296:MGA524301 MPW524296:MPW524301 MZS524296:MZS524301 NJO524296:NJO524301 NTK524296:NTK524301 ODG524296:ODG524301 ONC524296:ONC524301 OWY524296:OWY524301 PGU524296:PGU524301 PQQ524296:PQQ524301 QAM524296:QAM524301 QKI524296:QKI524301 QUE524296:QUE524301 REA524296:REA524301 RNW524296:RNW524301 RXS524296:RXS524301 SHO524296:SHO524301 SRK524296:SRK524301 TBG524296:TBG524301 TLC524296:TLC524301 TUY524296:TUY524301 UEU524296:UEU524301 UOQ524296:UOQ524301 UYM524296:UYM524301 VII524296:VII524301 VSE524296:VSE524301 WCA524296:WCA524301 WLW524296:WLW524301 WVS524296:WVS524301 L589832:L589837 JG589832:JG589837 TC589832:TC589837 ACY589832:ACY589837 AMU589832:AMU589837 AWQ589832:AWQ589837 BGM589832:BGM589837 BQI589832:BQI589837 CAE589832:CAE589837 CKA589832:CKA589837 CTW589832:CTW589837 DDS589832:DDS589837 DNO589832:DNO589837 DXK589832:DXK589837 EHG589832:EHG589837 ERC589832:ERC589837 FAY589832:FAY589837 FKU589832:FKU589837 FUQ589832:FUQ589837 GEM589832:GEM589837 GOI589832:GOI589837 GYE589832:GYE589837 HIA589832:HIA589837 HRW589832:HRW589837 IBS589832:IBS589837 ILO589832:ILO589837 IVK589832:IVK589837 JFG589832:JFG589837 JPC589832:JPC589837 JYY589832:JYY589837 KIU589832:KIU589837 KSQ589832:KSQ589837 LCM589832:LCM589837 LMI589832:LMI589837 LWE589832:LWE589837 MGA589832:MGA589837 MPW589832:MPW589837 MZS589832:MZS589837 NJO589832:NJO589837 NTK589832:NTK589837 ODG589832:ODG589837 ONC589832:ONC589837 OWY589832:OWY589837 PGU589832:PGU589837 PQQ589832:PQQ589837 QAM589832:QAM589837 QKI589832:QKI589837 QUE589832:QUE589837 REA589832:REA589837 RNW589832:RNW589837 RXS589832:RXS589837 SHO589832:SHO589837 SRK589832:SRK589837 TBG589832:TBG589837 TLC589832:TLC589837 TUY589832:TUY589837 UEU589832:UEU589837 UOQ589832:UOQ589837 UYM589832:UYM589837 VII589832:VII589837 VSE589832:VSE589837 WCA589832:WCA589837 WLW589832:WLW589837 WVS589832:WVS589837 L655368:L655373 JG655368:JG655373 TC655368:TC655373 ACY655368:ACY655373 AMU655368:AMU655373 AWQ655368:AWQ655373 BGM655368:BGM655373 BQI655368:BQI655373 CAE655368:CAE655373 CKA655368:CKA655373 CTW655368:CTW655373 DDS655368:DDS655373 DNO655368:DNO655373 DXK655368:DXK655373 EHG655368:EHG655373 ERC655368:ERC655373 FAY655368:FAY655373 FKU655368:FKU655373 FUQ655368:FUQ655373 GEM655368:GEM655373 GOI655368:GOI655373 GYE655368:GYE655373 HIA655368:HIA655373 HRW655368:HRW655373 IBS655368:IBS655373 ILO655368:ILO655373 IVK655368:IVK655373 JFG655368:JFG655373 JPC655368:JPC655373 JYY655368:JYY655373 KIU655368:KIU655373 KSQ655368:KSQ655373 LCM655368:LCM655373 LMI655368:LMI655373 LWE655368:LWE655373 MGA655368:MGA655373 MPW655368:MPW655373 MZS655368:MZS655373 NJO655368:NJO655373 NTK655368:NTK655373 ODG655368:ODG655373 ONC655368:ONC655373 OWY655368:OWY655373 PGU655368:PGU655373 PQQ655368:PQQ655373 QAM655368:QAM655373 QKI655368:QKI655373 QUE655368:QUE655373 REA655368:REA655373 RNW655368:RNW655373 RXS655368:RXS655373 SHO655368:SHO655373 SRK655368:SRK655373 TBG655368:TBG655373 TLC655368:TLC655373 TUY655368:TUY655373 UEU655368:UEU655373 UOQ655368:UOQ655373 UYM655368:UYM655373 VII655368:VII655373 VSE655368:VSE655373 WCA655368:WCA655373 WLW655368:WLW655373 WVS655368:WVS655373 L720904:L720909 JG720904:JG720909 TC720904:TC720909 ACY720904:ACY720909 AMU720904:AMU720909 AWQ720904:AWQ720909 BGM720904:BGM720909 BQI720904:BQI720909 CAE720904:CAE720909 CKA720904:CKA720909 CTW720904:CTW720909 DDS720904:DDS720909 DNO720904:DNO720909 DXK720904:DXK720909 EHG720904:EHG720909 ERC720904:ERC720909 FAY720904:FAY720909 FKU720904:FKU720909 FUQ720904:FUQ720909 GEM720904:GEM720909 GOI720904:GOI720909 GYE720904:GYE720909 HIA720904:HIA720909 HRW720904:HRW720909 IBS720904:IBS720909 ILO720904:ILO720909 IVK720904:IVK720909 JFG720904:JFG720909 JPC720904:JPC720909 JYY720904:JYY720909 KIU720904:KIU720909 KSQ720904:KSQ720909 LCM720904:LCM720909 LMI720904:LMI720909 LWE720904:LWE720909 MGA720904:MGA720909 MPW720904:MPW720909 MZS720904:MZS720909 NJO720904:NJO720909 NTK720904:NTK720909 ODG720904:ODG720909 ONC720904:ONC720909 OWY720904:OWY720909 PGU720904:PGU720909 PQQ720904:PQQ720909 QAM720904:QAM720909 QKI720904:QKI720909 QUE720904:QUE720909 REA720904:REA720909 RNW720904:RNW720909 RXS720904:RXS720909 SHO720904:SHO720909 SRK720904:SRK720909 TBG720904:TBG720909 TLC720904:TLC720909 TUY720904:TUY720909 UEU720904:UEU720909 UOQ720904:UOQ720909 UYM720904:UYM720909 VII720904:VII720909 VSE720904:VSE720909 WCA720904:WCA720909 WLW720904:WLW720909 WVS720904:WVS720909 L786440:L786445 JG786440:JG786445 TC786440:TC786445 ACY786440:ACY786445 AMU786440:AMU786445 AWQ786440:AWQ786445 BGM786440:BGM786445 BQI786440:BQI786445 CAE786440:CAE786445 CKA786440:CKA786445 CTW786440:CTW786445 DDS786440:DDS786445 DNO786440:DNO786445 DXK786440:DXK786445 EHG786440:EHG786445 ERC786440:ERC786445 FAY786440:FAY786445 FKU786440:FKU786445 FUQ786440:FUQ786445 GEM786440:GEM786445 GOI786440:GOI786445 GYE786440:GYE786445 HIA786440:HIA786445 HRW786440:HRW786445 IBS786440:IBS786445 ILO786440:ILO786445 IVK786440:IVK786445 JFG786440:JFG786445 JPC786440:JPC786445 JYY786440:JYY786445 KIU786440:KIU786445 KSQ786440:KSQ786445 LCM786440:LCM786445 LMI786440:LMI786445 LWE786440:LWE786445 MGA786440:MGA786445 MPW786440:MPW786445 MZS786440:MZS786445 NJO786440:NJO786445 NTK786440:NTK786445 ODG786440:ODG786445 ONC786440:ONC786445 OWY786440:OWY786445 PGU786440:PGU786445 PQQ786440:PQQ786445 QAM786440:QAM786445 QKI786440:QKI786445 QUE786440:QUE786445 REA786440:REA786445 RNW786440:RNW786445 RXS786440:RXS786445 SHO786440:SHO786445 SRK786440:SRK786445 TBG786440:TBG786445 TLC786440:TLC786445 TUY786440:TUY786445 UEU786440:UEU786445 UOQ786440:UOQ786445 UYM786440:UYM786445 VII786440:VII786445 VSE786440:VSE786445 WCA786440:WCA786445 WLW786440:WLW786445 WVS786440:WVS786445 L851976:L851981 JG851976:JG851981 TC851976:TC851981 ACY851976:ACY851981 AMU851976:AMU851981 AWQ851976:AWQ851981 BGM851976:BGM851981 BQI851976:BQI851981 CAE851976:CAE851981 CKA851976:CKA851981 CTW851976:CTW851981 DDS851976:DDS851981 DNO851976:DNO851981 DXK851976:DXK851981 EHG851976:EHG851981 ERC851976:ERC851981 FAY851976:FAY851981 FKU851976:FKU851981 FUQ851976:FUQ851981 GEM851976:GEM851981 GOI851976:GOI851981 GYE851976:GYE851981 HIA851976:HIA851981 HRW851976:HRW851981 IBS851976:IBS851981 ILO851976:ILO851981 IVK851976:IVK851981 JFG851976:JFG851981 JPC851976:JPC851981 JYY851976:JYY851981 KIU851976:KIU851981 KSQ851976:KSQ851981 LCM851976:LCM851981 LMI851976:LMI851981 LWE851976:LWE851981 MGA851976:MGA851981 MPW851976:MPW851981 MZS851976:MZS851981 NJO851976:NJO851981 NTK851976:NTK851981 ODG851976:ODG851981 ONC851976:ONC851981 OWY851976:OWY851981 PGU851976:PGU851981 PQQ851976:PQQ851981 QAM851976:QAM851981 QKI851976:QKI851981 QUE851976:QUE851981 REA851976:REA851981 RNW851976:RNW851981 RXS851976:RXS851981 SHO851976:SHO851981 SRK851976:SRK851981 TBG851976:TBG851981 TLC851976:TLC851981 TUY851976:TUY851981 UEU851976:UEU851981 UOQ851976:UOQ851981 UYM851976:UYM851981 VII851976:VII851981 VSE851976:VSE851981 WCA851976:WCA851981 WLW851976:WLW851981 WVS851976:WVS851981 L917512:L917517 JG917512:JG917517 TC917512:TC917517 ACY917512:ACY917517 AMU917512:AMU917517 AWQ917512:AWQ917517 BGM917512:BGM917517 BQI917512:BQI917517 CAE917512:CAE917517 CKA917512:CKA917517 CTW917512:CTW917517 DDS917512:DDS917517 DNO917512:DNO917517 DXK917512:DXK917517 EHG917512:EHG917517 ERC917512:ERC917517 FAY917512:FAY917517 FKU917512:FKU917517 FUQ917512:FUQ917517 GEM917512:GEM917517 GOI917512:GOI917517 GYE917512:GYE917517 HIA917512:HIA917517 HRW917512:HRW917517 IBS917512:IBS917517 ILO917512:ILO917517 IVK917512:IVK917517 JFG917512:JFG917517 JPC917512:JPC917517 JYY917512:JYY917517 KIU917512:KIU917517 KSQ917512:KSQ917517 LCM917512:LCM917517 LMI917512:LMI917517 LWE917512:LWE917517 MGA917512:MGA917517 MPW917512:MPW917517 MZS917512:MZS917517 NJO917512:NJO917517 NTK917512:NTK917517 ODG917512:ODG917517 ONC917512:ONC917517 OWY917512:OWY917517 PGU917512:PGU917517 PQQ917512:PQQ917517 QAM917512:QAM917517 QKI917512:QKI917517 QUE917512:QUE917517 REA917512:REA917517 RNW917512:RNW917517 RXS917512:RXS917517 SHO917512:SHO917517 SRK917512:SRK917517 TBG917512:TBG917517 TLC917512:TLC917517 TUY917512:TUY917517 UEU917512:UEU917517 UOQ917512:UOQ917517 UYM917512:UYM917517 VII917512:VII917517 VSE917512:VSE917517 WCA917512:WCA917517 WLW917512:WLW917517 WVS917512:WVS917517 L983048:L983053 JG983048:JG983053 TC983048:TC983053 ACY983048:ACY983053 AMU983048:AMU983053 AWQ983048:AWQ983053 BGM983048:BGM983053 BQI983048:BQI983053 CAE983048:CAE983053 CKA983048:CKA983053 CTW983048:CTW983053 DDS983048:DDS983053 DNO983048:DNO983053 DXK983048:DXK983053 EHG983048:EHG983053 ERC983048:ERC983053 FAY983048:FAY983053 FKU983048:FKU983053 FUQ983048:FUQ983053 GEM983048:GEM983053 GOI983048:GOI983053 GYE983048:GYE983053 HIA983048:HIA983053 HRW983048:HRW983053 IBS983048:IBS983053 ILO983048:ILO983053 IVK983048:IVK983053 JFG983048:JFG983053 JPC983048:JPC983053 JYY983048:JYY983053 KIU983048:KIU983053 KSQ983048:KSQ983053 LCM983048:LCM983053 LMI983048:LMI983053 LWE983048:LWE983053 MGA983048:MGA983053 MPW983048:MPW983053 MZS983048:MZS983053 NJO983048:NJO983053 NTK983048:NTK983053 ODG983048:ODG983053 ONC983048:ONC983053 OWY983048:OWY983053 PGU983048:PGU983053 PQQ983048:PQQ983053 QAM983048:QAM983053 QKI983048:QKI983053 QUE983048:QUE983053 REA983048:REA983053 RNW983048:RNW983053 RXS983048:RXS983053 SHO983048:SHO983053 SRK983048:SRK983053 TBG983048:TBG983053 TLC983048:TLC983053 TUY983048:TUY983053 UEU983048:UEU983053 UOQ983048:UOQ983053 UYM983048:UYM983053 VII983048:VII983053 VSE983048:VSE983053 WCA983048:WCA983053 WLW983048:WLW983053 JG14:JG17" xr:uid="{00000000-0002-0000-0B00-000000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WVT983048:WVT983053 TD14:TD17 ACZ14:ACZ17 AMV14:AMV17 AWR14:AWR17 BGN14:BGN17 BQJ14:BQJ17 CAF14:CAF17 CKB14:CKB17 CTX14:CTX17 DDT14:DDT17 DNP14:DNP17 DXL14:DXL17 EHH14:EHH17 ERD14:ERD17 FAZ14:FAZ17 FKV14:FKV17 FUR14:FUR17 GEN14:GEN17 GOJ14:GOJ17 GYF14:GYF17 HIB14:HIB17 HRX14:HRX17 IBT14:IBT17 ILP14:ILP17 IVL14:IVL17 JFH14:JFH17 JPD14:JPD17 JYZ14:JYZ17 KIV14:KIV17 KSR14:KSR17 LCN14:LCN17 LMJ14:LMJ17 LWF14:LWF17 MGB14:MGB17 MPX14:MPX17 MZT14:MZT17 NJP14:NJP17 NTL14:NTL17 ODH14:ODH17 OND14:OND17 OWZ14:OWZ17 PGV14:PGV17 PQR14:PQR17 QAN14:QAN17 QKJ14:QKJ17 QUF14:QUF17 REB14:REB17 RNX14:RNX17 RXT14:RXT17 SHP14:SHP17 SRL14:SRL17 TBH14:TBH17 TLD14:TLD17 TUZ14:TUZ17 UEV14:UEV17 UOR14:UOR17 UYN14:UYN17 VIJ14:VIJ17 VSF14:VSF17 WCB14:WCB17 WLX14:WLX17 WVT14:WVT17 M14:M17 M65551:M65554 JH65551:JH65554 TD65551:TD65554 ACZ65551:ACZ65554 AMV65551:AMV65554 AWR65551:AWR65554 BGN65551:BGN65554 BQJ65551:BQJ65554 CAF65551:CAF65554 CKB65551:CKB65554 CTX65551:CTX65554 DDT65551:DDT65554 DNP65551:DNP65554 DXL65551:DXL65554 EHH65551:EHH65554 ERD65551:ERD65554 FAZ65551:FAZ65554 FKV65551:FKV65554 FUR65551:FUR65554 GEN65551:GEN65554 GOJ65551:GOJ65554 GYF65551:GYF65554 HIB65551:HIB65554 HRX65551:HRX65554 IBT65551:IBT65554 ILP65551:ILP65554 IVL65551:IVL65554 JFH65551:JFH65554 JPD65551:JPD65554 JYZ65551:JYZ65554 KIV65551:KIV65554 KSR65551:KSR65554 LCN65551:LCN65554 LMJ65551:LMJ65554 LWF65551:LWF65554 MGB65551:MGB65554 MPX65551:MPX65554 MZT65551:MZT65554 NJP65551:NJP65554 NTL65551:NTL65554 ODH65551:ODH65554 OND65551:OND65554 OWZ65551:OWZ65554 PGV65551:PGV65554 PQR65551:PQR65554 QAN65551:QAN65554 QKJ65551:QKJ65554 QUF65551:QUF65554 REB65551:REB65554 RNX65551:RNX65554 RXT65551:RXT65554 SHP65551:SHP65554 SRL65551:SRL65554 TBH65551:TBH65554 TLD65551:TLD65554 TUZ65551:TUZ65554 UEV65551:UEV65554 UOR65551:UOR65554 UYN65551:UYN65554 VIJ65551:VIJ65554 VSF65551:VSF65554 WCB65551:WCB65554 WLX65551:WLX65554 WVT65551:WVT65554 M131087:M131090 JH131087:JH131090 TD131087:TD131090 ACZ131087:ACZ131090 AMV131087:AMV131090 AWR131087:AWR131090 BGN131087:BGN131090 BQJ131087:BQJ131090 CAF131087:CAF131090 CKB131087:CKB131090 CTX131087:CTX131090 DDT131087:DDT131090 DNP131087:DNP131090 DXL131087:DXL131090 EHH131087:EHH131090 ERD131087:ERD131090 FAZ131087:FAZ131090 FKV131087:FKV131090 FUR131087:FUR131090 GEN131087:GEN131090 GOJ131087:GOJ131090 GYF131087:GYF131090 HIB131087:HIB131090 HRX131087:HRX131090 IBT131087:IBT131090 ILP131087:ILP131090 IVL131087:IVL131090 JFH131087:JFH131090 JPD131087:JPD131090 JYZ131087:JYZ131090 KIV131087:KIV131090 KSR131087:KSR131090 LCN131087:LCN131090 LMJ131087:LMJ131090 LWF131087:LWF131090 MGB131087:MGB131090 MPX131087:MPX131090 MZT131087:MZT131090 NJP131087:NJP131090 NTL131087:NTL131090 ODH131087:ODH131090 OND131087:OND131090 OWZ131087:OWZ131090 PGV131087:PGV131090 PQR131087:PQR131090 QAN131087:QAN131090 QKJ131087:QKJ131090 QUF131087:QUF131090 REB131087:REB131090 RNX131087:RNX131090 RXT131087:RXT131090 SHP131087:SHP131090 SRL131087:SRL131090 TBH131087:TBH131090 TLD131087:TLD131090 TUZ131087:TUZ131090 UEV131087:UEV131090 UOR131087:UOR131090 UYN131087:UYN131090 VIJ131087:VIJ131090 VSF131087:VSF131090 WCB131087:WCB131090 WLX131087:WLX131090 WVT131087:WVT131090 M196623:M196626 JH196623:JH196626 TD196623:TD196626 ACZ196623:ACZ196626 AMV196623:AMV196626 AWR196623:AWR196626 BGN196623:BGN196626 BQJ196623:BQJ196626 CAF196623:CAF196626 CKB196623:CKB196626 CTX196623:CTX196626 DDT196623:DDT196626 DNP196623:DNP196626 DXL196623:DXL196626 EHH196623:EHH196626 ERD196623:ERD196626 FAZ196623:FAZ196626 FKV196623:FKV196626 FUR196623:FUR196626 GEN196623:GEN196626 GOJ196623:GOJ196626 GYF196623:GYF196626 HIB196623:HIB196626 HRX196623:HRX196626 IBT196623:IBT196626 ILP196623:ILP196626 IVL196623:IVL196626 JFH196623:JFH196626 JPD196623:JPD196626 JYZ196623:JYZ196626 KIV196623:KIV196626 KSR196623:KSR196626 LCN196623:LCN196626 LMJ196623:LMJ196626 LWF196623:LWF196626 MGB196623:MGB196626 MPX196623:MPX196626 MZT196623:MZT196626 NJP196623:NJP196626 NTL196623:NTL196626 ODH196623:ODH196626 OND196623:OND196626 OWZ196623:OWZ196626 PGV196623:PGV196626 PQR196623:PQR196626 QAN196623:QAN196626 QKJ196623:QKJ196626 QUF196623:QUF196626 REB196623:REB196626 RNX196623:RNX196626 RXT196623:RXT196626 SHP196623:SHP196626 SRL196623:SRL196626 TBH196623:TBH196626 TLD196623:TLD196626 TUZ196623:TUZ196626 UEV196623:UEV196626 UOR196623:UOR196626 UYN196623:UYN196626 VIJ196623:VIJ196626 VSF196623:VSF196626 WCB196623:WCB196626 WLX196623:WLX196626 WVT196623:WVT196626 M262159:M262162 JH262159:JH262162 TD262159:TD262162 ACZ262159:ACZ262162 AMV262159:AMV262162 AWR262159:AWR262162 BGN262159:BGN262162 BQJ262159:BQJ262162 CAF262159:CAF262162 CKB262159:CKB262162 CTX262159:CTX262162 DDT262159:DDT262162 DNP262159:DNP262162 DXL262159:DXL262162 EHH262159:EHH262162 ERD262159:ERD262162 FAZ262159:FAZ262162 FKV262159:FKV262162 FUR262159:FUR262162 GEN262159:GEN262162 GOJ262159:GOJ262162 GYF262159:GYF262162 HIB262159:HIB262162 HRX262159:HRX262162 IBT262159:IBT262162 ILP262159:ILP262162 IVL262159:IVL262162 JFH262159:JFH262162 JPD262159:JPD262162 JYZ262159:JYZ262162 KIV262159:KIV262162 KSR262159:KSR262162 LCN262159:LCN262162 LMJ262159:LMJ262162 LWF262159:LWF262162 MGB262159:MGB262162 MPX262159:MPX262162 MZT262159:MZT262162 NJP262159:NJP262162 NTL262159:NTL262162 ODH262159:ODH262162 OND262159:OND262162 OWZ262159:OWZ262162 PGV262159:PGV262162 PQR262159:PQR262162 QAN262159:QAN262162 QKJ262159:QKJ262162 QUF262159:QUF262162 REB262159:REB262162 RNX262159:RNX262162 RXT262159:RXT262162 SHP262159:SHP262162 SRL262159:SRL262162 TBH262159:TBH262162 TLD262159:TLD262162 TUZ262159:TUZ262162 UEV262159:UEV262162 UOR262159:UOR262162 UYN262159:UYN262162 VIJ262159:VIJ262162 VSF262159:VSF262162 WCB262159:WCB262162 WLX262159:WLX262162 WVT262159:WVT262162 M327695:M327698 JH327695:JH327698 TD327695:TD327698 ACZ327695:ACZ327698 AMV327695:AMV327698 AWR327695:AWR327698 BGN327695:BGN327698 BQJ327695:BQJ327698 CAF327695:CAF327698 CKB327695:CKB327698 CTX327695:CTX327698 DDT327695:DDT327698 DNP327695:DNP327698 DXL327695:DXL327698 EHH327695:EHH327698 ERD327695:ERD327698 FAZ327695:FAZ327698 FKV327695:FKV327698 FUR327695:FUR327698 GEN327695:GEN327698 GOJ327695:GOJ327698 GYF327695:GYF327698 HIB327695:HIB327698 HRX327695:HRX327698 IBT327695:IBT327698 ILP327695:ILP327698 IVL327695:IVL327698 JFH327695:JFH327698 JPD327695:JPD327698 JYZ327695:JYZ327698 KIV327695:KIV327698 KSR327695:KSR327698 LCN327695:LCN327698 LMJ327695:LMJ327698 LWF327695:LWF327698 MGB327695:MGB327698 MPX327695:MPX327698 MZT327695:MZT327698 NJP327695:NJP327698 NTL327695:NTL327698 ODH327695:ODH327698 OND327695:OND327698 OWZ327695:OWZ327698 PGV327695:PGV327698 PQR327695:PQR327698 QAN327695:QAN327698 QKJ327695:QKJ327698 QUF327695:QUF327698 REB327695:REB327698 RNX327695:RNX327698 RXT327695:RXT327698 SHP327695:SHP327698 SRL327695:SRL327698 TBH327695:TBH327698 TLD327695:TLD327698 TUZ327695:TUZ327698 UEV327695:UEV327698 UOR327695:UOR327698 UYN327695:UYN327698 VIJ327695:VIJ327698 VSF327695:VSF327698 WCB327695:WCB327698 WLX327695:WLX327698 WVT327695:WVT327698 M393231:M393234 JH393231:JH393234 TD393231:TD393234 ACZ393231:ACZ393234 AMV393231:AMV393234 AWR393231:AWR393234 BGN393231:BGN393234 BQJ393231:BQJ393234 CAF393231:CAF393234 CKB393231:CKB393234 CTX393231:CTX393234 DDT393231:DDT393234 DNP393231:DNP393234 DXL393231:DXL393234 EHH393231:EHH393234 ERD393231:ERD393234 FAZ393231:FAZ393234 FKV393231:FKV393234 FUR393231:FUR393234 GEN393231:GEN393234 GOJ393231:GOJ393234 GYF393231:GYF393234 HIB393231:HIB393234 HRX393231:HRX393234 IBT393231:IBT393234 ILP393231:ILP393234 IVL393231:IVL393234 JFH393231:JFH393234 JPD393231:JPD393234 JYZ393231:JYZ393234 KIV393231:KIV393234 KSR393231:KSR393234 LCN393231:LCN393234 LMJ393231:LMJ393234 LWF393231:LWF393234 MGB393231:MGB393234 MPX393231:MPX393234 MZT393231:MZT393234 NJP393231:NJP393234 NTL393231:NTL393234 ODH393231:ODH393234 OND393231:OND393234 OWZ393231:OWZ393234 PGV393231:PGV393234 PQR393231:PQR393234 QAN393231:QAN393234 QKJ393231:QKJ393234 QUF393231:QUF393234 REB393231:REB393234 RNX393231:RNX393234 RXT393231:RXT393234 SHP393231:SHP393234 SRL393231:SRL393234 TBH393231:TBH393234 TLD393231:TLD393234 TUZ393231:TUZ393234 UEV393231:UEV393234 UOR393231:UOR393234 UYN393231:UYN393234 VIJ393231:VIJ393234 VSF393231:VSF393234 WCB393231:WCB393234 WLX393231:WLX393234 WVT393231:WVT393234 M458767:M458770 JH458767:JH458770 TD458767:TD458770 ACZ458767:ACZ458770 AMV458767:AMV458770 AWR458767:AWR458770 BGN458767:BGN458770 BQJ458767:BQJ458770 CAF458767:CAF458770 CKB458767:CKB458770 CTX458767:CTX458770 DDT458767:DDT458770 DNP458767:DNP458770 DXL458767:DXL458770 EHH458767:EHH458770 ERD458767:ERD458770 FAZ458767:FAZ458770 FKV458767:FKV458770 FUR458767:FUR458770 GEN458767:GEN458770 GOJ458767:GOJ458770 GYF458767:GYF458770 HIB458767:HIB458770 HRX458767:HRX458770 IBT458767:IBT458770 ILP458767:ILP458770 IVL458767:IVL458770 JFH458767:JFH458770 JPD458767:JPD458770 JYZ458767:JYZ458770 KIV458767:KIV458770 KSR458767:KSR458770 LCN458767:LCN458770 LMJ458767:LMJ458770 LWF458767:LWF458770 MGB458767:MGB458770 MPX458767:MPX458770 MZT458767:MZT458770 NJP458767:NJP458770 NTL458767:NTL458770 ODH458767:ODH458770 OND458767:OND458770 OWZ458767:OWZ458770 PGV458767:PGV458770 PQR458767:PQR458770 QAN458767:QAN458770 QKJ458767:QKJ458770 QUF458767:QUF458770 REB458767:REB458770 RNX458767:RNX458770 RXT458767:RXT458770 SHP458767:SHP458770 SRL458767:SRL458770 TBH458767:TBH458770 TLD458767:TLD458770 TUZ458767:TUZ458770 UEV458767:UEV458770 UOR458767:UOR458770 UYN458767:UYN458770 VIJ458767:VIJ458770 VSF458767:VSF458770 WCB458767:WCB458770 WLX458767:WLX458770 WVT458767:WVT458770 M524303:M524306 JH524303:JH524306 TD524303:TD524306 ACZ524303:ACZ524306 AMV524303:AMV524306 AWR524303:AWR524306 BGN524303:BGN524306 BQJ524303:BQJ524306 CAF524303:CAF524306 CKB524303:CKB524306 CTX524303:CTX524306 DDT524303:DDT524306 DNP524303:DNP524306 DXL524303:DXL524306 EHH524303:EHH524306 ERD524303:ERD524306 FAZ524303:FAZ524306 FKV524303:FKV524306 FUR524303:FUR524306 GEN524303:GEN524306 GOJ524303:GOJ524306 GYF524303:GYF524306 HIB524303:HIB524306 HRX524303:HRX524306 IBT524303:IBT524306 ILP524303:ILP524306 IVL524303:IVL524306 JFH524303:JFH524306 JPD524303:JPD524306 JYZ524303:JYZ524306 KIV524303:KIV524306 KSR524303:KSR524306 LCN524303:LCN524306 LMJ524303:LMJ524306 LWF524303:LWF524306 MGB524303:MGB524306 MPX524303:MPX524306 MZT524303:MZT524306 NJP524303:NJP524306 NTL524303:NTL524306 ODH524303:ODH524306 OND524303:OND524306 OWZ524303:OWZ524306 PGV524303:PGV524306 PQR524303:PQR524306 QAN524303:QAN524306 QKJ524303:QKJ524306 QUF524303:QUF524306 REB524303:REB524306 RNX524303:RNX524306 RXT524303:RXT524306 SHP524303:SHP524306 SRL524303:SRL524306 TBH524303:TBH524306 TLD524303:TLD524306 TUZ524303:TUZ524306 UEV524303:UEV524306 UOR524303:UOR524306 UYN524303:UYN524306 VIJ524303:VIJ524306 VSF524303:VSF524306 WCB524303:WCB524306 WLX524303:WLX524306 WVT524303:WVT524306 M589839:M589842 JH589839:JH589842 TD589839:TD589842 ACZ589839:ACZ589842 AMV589839:AMV589842 AWR589839:AWR589842 BGN589839:BGN589842 BQJ589839:BQJ589842 CAF589839:CAF589842 CKB589839:CKB589842 CTX589839:CTX589842 DDT589839:DDT589842 DNP589839:DNP589842 DXL589839:DXL589842 EHH589839:EHH589842 ERD589839:ERD589842 FAZ589839:FAZ589842 FKV589839:FKV589842 FUR589839:FUR589842 GEN589839:GEN589842 GOJ589839:GOJ589842 GYF589839:GYF589842 HIB589839:HIB589842 HRX589839:HRX589842 IBT589839:IBT589842 ILP589839:ILP589842 IVL589839:IVL589842 JFH589839:JFH589842 JPD589839:JPD589842 JYZ589839:JYZ589842 KIV589839:KIV589842 KSR589839:KSR589842 LCN589839:LCN589842 LMJ589839:LMJ589842 LWF589839:LWF589842 MGB589839:MGB589842 MPX589839:MPX589842 MZT589839:MZT589842 NJP589839:NJP589842 NTL589839:NTL589842 ODH589839:ODH589842 OND589839:OND589842 OWZ589839:OWZ589842 PGV589839:PGV589842 PQR589839:PQR589842 QAN589839:QAN589842 QKJ589839:QKJ589842 QUF589839:QUF589842 REB589839:REB589842 RNX589839:RNX589842 RXT589839:RXT589842 SHP589839:SHP589842 SRL589839:SRL589842 TBH589839:TBH589842 TLD589839:TLD589842 TUZ589839:TUZ589842 UEV589839:UEV589842 UOR589839:UOR589842 UYN589839:UYN589842 VIJ589839:VIJ589842 VSF589839:VSF589842 WCB589839:WCB589842 WLX589839:WLX589842 WVT589839:WVT589842 M655375:M655378 JH655375:JH655378 TD655375:TD655378 ACZ655375:ACZ655378 AMV655375:AMV655378 AWR655375:AWR655378 BGN655375:BGN655378 BQJ655375:BQJ655378 CAF655375:CAF655378 CKB655375:CKB655378 CTX655375:CTX655378 DDT655375:DDT655378 DNP655375:DNP655378 DXL655375:DXL655378 EHH655375:EHH655378 ERD655375:ERD655378 FAZ655375:FAZ655378 FKV655375:FKV655378 FUR655375:FUR655378 GEN655375:GEN655378 GOJ655375:GOJ655378 GYF655375:GYF655378 HIB655375:HIB655378 HRX655375:HRX655378 IBT655375:IBT655378 ILP655375:ILP655378 IVL655375:IVL655378 JFH655375:JFH655378 JPD655375:JPD655378 JYZ655375:JYZ655378 KIV655375:KIV655378 KSR655375:KSR655378 LCN655375:LCN655378 LMJ655375:LMJ655378 LWF655375:LWF655378 MGB655375:MGB655378 MPX655375:MPX655378 MZT655375:MZT655378 NJP655375:NJP655378 NTL655375:NTL655378 ODH655375:ODH655378 OND655375:OND655378 OWZ655375:OWZ655378 PGV655375:PGV655378 PQR655375:PQR655378 QAN655375:QAN655378 QKJ655375:QKJ655378 QUF655375:QUF655378 REB655375:REB655378 RNX655375:RNX655378 RXT655375:RXT655378 SHP655375:SHP655378 SRL655375:SRL655378 TBH655375:TBH655378 TLD655375:TLD655378 TUZ655375:TUZ655378 UEV655375:UEV655378 UOR655375:UOR655378 UYN655375:UYN655378 VIJ655375:VIJ655378 VSF655375:VSF655378 WCB655375:WCB655378 WLX655375:WLX655378 WVT655375:WVT655378 M720911:M720914 JH720911:JH720914 TD720911:TD720914 ACZ720911:ACZ720914 AMV720911:AMV720914 AWR720911:AWR720914 BGN720911:BGN720914 BQJ720911:BQJ720914 CAF720911:CAF720914 CKB720911:CKB720914 CTX720911:CTX720914 DDT720911:DDT720914 DNP720911:DNP720914 DXL720911:DXL720914 EHH720911:EHH720914 ERD720911:ERD720914 FAZ720911:FAZ720914 FKV720911:FKV720914 FUR720911:FUR720914 GEN720911:GEN720914 GOJ720911:GOJ720914 GYF720911:GYF720914 HIB720911:HIB720914 HRX720911:HRX720914 IBT720911:IBT720914 ILP720911:ILP720914 IVL720911:IVL720914 JFH720911:JFH720914 JPD720911:JPD720914 JYZ720911:JYZ720914 KIV720911:KIV720914 KSR720911:KSR720914 LCN720911:LCN720914 LMJ720911:LMJ720914 LWF720911:LWF720914 MGB720911:MGB720914 MPX720911:MPX720914 MZT720911:MZT720914 NJP720911:NJP720914 NTL720911:NTL720914 ODH720911:ODH720914 OND720911:OND720914 OWZ720911:OWZ720914 PGV720911:PGV720914 PQR720911:PQR720914 QAN720911:QAN720914 QKJ720911:QKJ720914 QUF720911:QUF720914 REB720911:REB720914 RNX720911:RNX720914 RXT720911:RXT720914 SHP720911:SHP720914 SRL720911:SRL720914 TBH720911:TBH720914 TLD720911:TLD720914 TUZ720911:TUZ720914 UEV720911:UEV720914 UOR720911:UOR720914 UYN720911:UYN720914 VIJ720911:VIJ720914 VSF720911:VSF720914 WCB720911:WCB720914 WLX720911:WLX720914 WVT720911:WVT720914 M786447:M786450 JH786447:JH786450 TD786447:TD786450 ACZ786447:ACZ786450 AMV786447:AMV786450 AWR786447:AWR786450 BGN786447:BGN786450 BQJ786447:BQJ786450 CAF786447:CAF786450 CKB786447:CKB786450 CTX786447:CTX786450 DDT786447:DDT786450 DNP786447:DNP786450 DXL786447:DXL786450 EHH786447:EHH786450 ERD786447:ERD786450 FAZ786447:FAZ786450 FKV786447:FKV786450 FUR786447:FUR786450 GEN786447:GEN786450 GOJ786447:GOJ786450 GYF786447:GYF786450 HIB786447:HIB786450 HRX786447:HRX786450 IBT786447:IBT786450 ILP786447:ILP786450 IVL786447:IVL786450 JFH786447:JFH786450 JPD786447:JPD786450 JYZ786447:JYZ786450 KIV786447:KIV786450 KSR786447:KSR786450 LCN786447:LCN786450 LMJ786447:LMJ786450 LWF786447:LWF786450 MGB786447:MGB786450 MPX786447:MPX786450 MZT786447:MZT786450 NJP786447:NJP786450 NTL786447:NTL786450 ODH786447:ODH786450 OND786447:OND786450 OWZ786447:OWZ786450 PGV786447:PGV786450 PQR786447:PQR786450 QAN786447:QAN786450 QKJ786447:QKJ786450 QUF786447:QUF786450 REB786447:REB786450 RNX786447:RNX786450 RXT786447:RXT786450 SHP786447:SHP786450 SRL786447:SRL786450 TBH786447:TBH786450 TLD786447:TLD786450 TUZ786447:TUZ786450 UEV786447:UEV786450 UOR786447:UOR786450 UYN786447:UYN786450 VIJ786447:VIJ786450 VSF786447:VSF786450 WCB786447:WCB786450 WLX786447:WLX786450 WVT786447:WVT786450 M851983:M851986 JH851983:JH851986 TD851983:TD851986 ACZ851983:ACZ851986 AMV851983:AMV851986 AWR851983:AWR851986 BGN851983:BGN851986 BQJ851983:BQJ851986 CAF851983:CAF851986 CKB851983:CKB851986 CTX851983:CTX851986 DDT851983:DDT851986 DNP851983:DNP851986 DXL851983:DXL851986 EHH851983:EHH851986 ERD851983:ERD851986 FAZ851983:FAZ851986 FKV851983:FKV851986 FUR851983:FUR851986 GEN851983:GEN851986 GOJ851983:GOJ851986 GYF851983:GYF851986 HIB851983:HIB851986 HRX851983:HRX851986 IBT851983:IBT851986 ILP851983:ILP851986 IVL851983:IVL851986 JFH851983:JFH851986 JPD851983:JPD851986 JYZ851983:JYZ851986 KIV851983:KIV851986 KSR851983:KSR851986 LCN851983:LCN851986 LMJ851983:LMJ851986 LWF851983:LWF851986 MGB851983:MGB851986 MPX851983:MPX851986 MZT851983:MZT851986 NJP851983:NJP851986 NTL851983:NTL851986 ODH851983:ODH851986 OND851983:OND851986 OWZ851983:OWZ851986 PGV851983:PGV851986 PQR851983:PQR851986 QAN851983:QAN851986 QKJ851983:QKJ851986 QUF851983:QUF851986 REB851983:REB851986 RNX851983:RNX851986 RXT851983:RXT851986 SHP851983:SHP851986 SRL851983:SRL851986 TBH851983:TBH851986 TLD851983:TLD851986 TUZ851983:TUZ851986 UEV851983:UEV851986 UOR851983:UOR851986 UYN851983:UYN851986 VIJ851983:VIJ851986 VSF851983:VSF851986 WCB851983:WCB851986 WLX851983:WLX851986 WVT851983:WVT851986 M917519:M917522 JH917519:JH917522 TD917519:TD917522 ACZ917519:ACZ917522 AMV917519:AMV917522 AWR917519:AWR917522 BGN917519:BGN917522 BQJ917519:BQJ917522 CAF917519:CAF917522 CKB917519:CKB917522 CTX917519:CTX917522 DDT917519:DDT917522 DNP917519:DNP917522 DXL917519:DXL917522 EHH917519:EHH917522 ERD917519:ERD917522 FAZ917519:FAZ917522 FKV917519:FKV917522 FUR917519:FUR917522 GEN917519:GEN917522 GOJ917519:GOJ917522 GYF917519:GYF917522 HIB917519:HIB917522 HRX917519:HRX917522 IBT917519:IBT917522 ILP917519:ILP917522 IVL917519:IVL917522 JFH917519:JFH917522 JPD917519:JPD917522 JYZ917519:JYZ917522 KIV917519:KIV917522 KSR917519:KSR917522 LCN917519:LCN917522 LMJ917519:LMJ917522 LWF917519:LWF917522 MGB917519:MGB917522 MPX917519:MPX917522 MZT917519:MZT917522 NJP917519:NJP917522 NTL917519:NTL917522 ODH917519:ODH917522 OND917519:OND917522 OWZ917519:OWZ917522 PGV917519:PGV917522 PQR917519:PQR917522 QAN917519:QAN917522 QKJ917519:QKJ917522 QUF917519:QUF917522 REB917519:REB917522 RNX917519:RNX917522 RXT917519:RXT917522 SHP917519:SHP917522 SRL917519:SRL917522 TBH917519:TBH917522 TLD917519:TLD917522 TUZ917519:TUZ917522 UEV917519:UEV917522 UOR917519:UOR917522 UYN917519:UYN917522 VIJ917519:VIJ917522 VSF917519:VSF917522 WCB917519:WCB917522 WLX917519:WLX917522 WVT917519:WVT917522 M983055:M983058 JH983055:JH983058 TD983055:TD983058 ACZ983055:ACZ983058 AMV983055:AMV983058 AWR983055:AWR983058 BGN983055:BGN983058 BQJ983055:BQJ983058 CAF983055:CAF983058 CKB983055:CKB983058 CTX983055:CTX983058 DDT983055:DDT983058 DNP983055:DNP983058 DXL983055:DXL983058 EHH983055:EHH983058 ERD983055:ERD983058 FAZ983055:FAZ983058 FKV983055:FKV983058 FUR983055:FUR983058 GEN983055:GEN983058 GOJ983055:GOJ983058 GYF983055:GYF983058 HIB983055:HIB983058 HRX983055:HRX983058 IBT983055:IBT983058 ILP983055:ILP983058 IVL983055:IVL983058 JFH983055:JFH983058 JPD983055:JPD983058 JYZ983055:JYZ983058 KIV983055:KIV983058 KSR983055:KSR983058 LCN983055:LCN983058 LMJ983055:LMJ983058 LWF983055:LWF983058 MGB983055:MGB983058 MPX983055:MPX983058 MZT983055:MZT983058 NJP983055:NJP983058 NTL983055:NTL983058 ODH983055:ODH983058 OND983055:OND983058 OWZ983055:OWZ983058 PGV983055:PGV983058 PQR983055:PQR983058 QAN983055:QAN983058 QKJ983055:QKJ983058 QUF983055:QUF983058 REB983055:REB983058 RNX983055:RNX983058 RXT983055:RXT983058 SHP983055:SHP983058 SRL983055:SRL983058 TBH983055:TBH983058 TLD983055:TLD983058 TUZ983055:TUZ983058 UEV983055:UEV983058 UOR983055:UOR983058 UYN983055:UYN983058 VIJ983055:VIJ983058 VSF983055:VSF983058 WCB983055:WCB983058 WLX983055:WLX983058 WVT983055:WVT983058 M7:M12 JH7:JH12 TD7:TD12 ACZ7:ACZ12 AMV7:AMV12 AWR7:AWR12 BGN7:BGN12 BQJ7:BQJ12 CAF7:CAF12 CKB7:CKB12 CTX7:CTX12 DDT7:DDT12 DNP7:DNP12 DXL7:DXL12 EHH7:EHH12 ERD7:ERD12 FAZ7:FAZ12 FKV7:FKV12 FUR7:FUR12 GEN7:GEN12 GOJ7:GOJ12 GYF7:GYF12 HIB7:HIB12 HRX7:HRX12 IBT7:IBT12 ILP7:ILP12 IVL7:IVL12 JFH7:JFH12 JPD7:JPD12 JYZ7:JYZ12 KIV7:KIV12 KSR7:KSR12 LCN7:LCN12 LMJ7:LMJ12 LWF7:LWF12 MGB7:MGB12 MPX7:MPX12 MZT7:MZT12 NJP7:NJP12 NTL7:NTL12 ODH7:ODH12 OND7:OND12 OWZ7:OWZ12 PGV7:PGV12 PQR7:PQR12 QAN7:QAN12 QKJ7:QKJ12 QUF7:QUF12 REB7:REB12 RNX7:RNX12 RXT7:RXT12 SHP7:SHP12 SRL7:SRL12 TBH7:TBH12 TLD7:TLD12 TUZ7:TUZ12 UEV7:UEV12 UOR7:UOR12 UYN7:UYN12 VIJ7:VIJ12 VSF7:VSF12 WCB7:WCB12 WLX7:WLX12 WVT7:WVT12 M65544:M65549 JH65544:JH65549 TD65544:TD65549 ACZ65544:ACZ65549 AMV65544:AMV65549 AWR65544:AWR65549 BGN65544:BGN65549 BQJ65544:BQJ65549 CAF65544:CAF65549 CKB65544:CKB65549 CTX65544:CTX65549 DDT65544:DDT65549 DNP65544:DNP65549 DXL65544:DXL65549 EHH65544:EHH65549 ERD65544:ERD65549 FAZ65544:FAZ65549 FKV65544:FKV65549 FUR65544:FUR65549 GEN65544:GEN65549 GOJ65544:GOJ65549 GYF65544:GYF65549 HIB65544:HIB65549 HRX65544:HRX65549 IBT65544:IBT65549 ILP65544:ILP65549 IVL65544:IVL65549 JFH65544:JFH65549 JPD65544:JPD65549 JYZ65544:JYZ65549 KIV65544:KIV65549 KSR65544:KSR65549 LCN65544:LCN65549 LMJ65544:LMJ65549 LWF65544:LWF65549 MGB65544:MGB65549 MPX65544:MPX65549 MZT65544:MZT65549 NJP65544:NJP65549 NTL65544:NTL65549 ODH65544:ODH65549 OND65544:OND65549 OWZ65544:OWZ65549 PGV65544:PGV65549 PQR65544:PQR65549 QAN65544:QAN65549 QKJ65544:QKJ65549 QUF65544:QUF65549 REB65544:REB65549 RNX65544:RNX65549 RXT65544:RXT65549 SHP65544:SHP65549 SRL65544:SRL65549 TBH65544:TBH65549 TLD65544:TLD65549 TUZ65544:TUZ65549 UEV65544:UEV65549 UOR65544:UOR65549 UYN65544:UYN65549 VIJ65544:VIJ65549 VSF65544:VSF65549 WCB65544:WCB65549 WLX65544:WLX65549 WVT65544:WVT65549 M131080:M131085 JH131080:JH131085 TD131080:TD131085 ACZ131080:ACZ131085 AMV131080:AMV131085 AWR131080:AWR131085 BGN131080:BGN131085 BQJ131080:BQJ131085 CAF131080:CAF131085 CKB131080:CKB131085 CTX131080:CTX131085 DDT131080:DDT131085 DNP131080:DNP131085 DXL131080:DXL131085 EHH131080:EHH131085 ERD131080:ERD131085 FAZ131080:FAZ131085 FKV131080:FKV131085 FUR131080:FUR131085 GEN131080:GEN131085 GOJ131080:GOJ131085 GYF131080:GYF131085 HIB131080:HIB131085 HRX131080:HRX131085 IBT131080:IBT131085 ILP131080:ILP131085 IVL131080:IVL131085 JFH131080:JFH131085 JPD131080:JPD131085 JYZ131080:JYZ131085 KIV131080:KIV131085 KSR131080:KSR131085 LCN131080:LCN131085 LMJ131080:LMJ131085 LWF131080:LWF131085 MGB131080:MGB131085 MPX131080:MPX131085 MZT131080:MZT131085 NJP131080:NJP131085 NTL131080:NTL131085 ODH131080:ODH131085 OND131080:OND131085 OWZ131080:OWZ131085 PGV131080:PGV131085 PQR131080:PQR131085 QAN131080:QAN131085 QKJ131080:QKJ131085 QUF131080:QUF131085 REB131080:REB131085 RNX131080:RNX131085 RXT131080:RXT131085 SHP131080:SHP131085 SRL131080:SRL131085 TBH131080:TBH131085 TLD131080:TLD131085 TUZ131080:TUZ131085 UEV131080:UEV131085 UOR131080:UOR131085 UYN131080:UYN131085 VIJ131080:VIJ131085 VSF131080:VSF131085 WCB131080:WCB131085 WLX131080:WLX131085 WVT131080:WVT131085 M196616:M196621 JH196616:JH196621 TD196616:TD196621 ACZ196616:ACZ196621 AMV196616:AMV196621 AWR196616:AWR196621 BGN196616:BGN196621 BQJ196616:BQJ196621 CAF196616:CAF196621 CKB196616:CKB196621 CTX196616:CTX196621 DDT196616:DDT196621 DNP196616:DNP196621 DXL196616:DXL196621 EHH196616:EHH196621 ERD196616:ERD196621 FAZ196616:FAZ196621 FKV196616:FKV196621 FUR196616:FUR196621 GEN196616:GEN196621 GOJ196616:GOJ196621 GYF196616:GYF196621 HIB196616:HIB196621 HRX196616:HRX196621 IBT196616:IBT196621 ILP196616:ILP196621 IVL196616:IVL196621 JFH196616:JFH196621 JPD196616:JPD196621 JYZ196616:JYZ196621 KIV196616:KIV196621 KSR196616:KSR196621 LCN196616:LCN196621 LMJ196616:LMJ196621 LWF196616:LWF196621 MGB196616:MGB196621 MPX196616:MPX196621 MZT196616:MZT196621 NJP196616:NJP196621 NTL196616:NTL196621 ODH196616:ODH196621 OND196616:OND196621 OWZ196616:OWZ196621 PGV196616:PGV196621 PQR196616:PQR196621 QAN196616:QAN196621 QKJ196616:QKJ196621 QUF196616:QUF196621 REB196616:REB196621 RNX196616:RNX196621 RXT196616:RXT196621 SHP196616:SHP196621 SRL196616:SRL196621 TBH196616:TBH196621 TLD196616:TLD196621 TUZ196616:TUZ196621 UEV196616:UEV196621 UOR196616:UOR196621 UYN196616:UYN196621 VIJ196616:VIJ196621 VSF196616:VSF196621 WCB196616:WCB196621 WLX196616:WLX196621 WVT196616:WVT196621 M262152:M262157 JH262152:JH262157 TD262152:TD262157 ACZ262152:ACZ262157 AMV262152:AMV262157 AWR262152:AWR262157 BGN262152:BGN262157 BQJ262152:BQJ262157 CAF262152:CAF262157 CKB262152:CKB262157 CTX262152:CTX262157 DDT262152:DDT262157 DNP262152:DNP262157 DXL262152:DXL262157 EHH262152:EHH262157 ERD262152:ERD262157 FAZ262152:FAZ262157 FKV262152:FKV262157 FUR262152:FUR262157 GEN262152:GEN262157 GOJ262152:GOJ262157 GYF262152:GYF262157 HIB262152:HIB262157 HRX262152:HRX262157 IBT262152:IBT262157 ILP262152:ILP262157 IVL262152:IVL262157 JFH262152:JFH262157 JPD262152:JPD262157 JYZ262152:JYZ262157 KIV262152:KIV262157 KSR262152:KSR262157 LCN262152:LCN262157 LMJ262152:LMJ262157 LWF262152:LWF262157 MGB262152:MGB262157 MPX262152:MPX262157 MZT262152:MZT262157 NJP262152:NJP262157 NTL262152:NTL262157 ODH262152:ODH262157 OND262152:OND262157 OWZ262152:OWZ262157 PGV262152:PGV262157 PQR262152:PQR262157 QAN262152:QAN262157 QKJ262152:QKJ262157 QUF262152:QUF262157 REB262152:REB262157 RNX262152:RNX262157 RXT262152:RXT262157 SHP262152:SHP262157 SRL262152:SRL262157 TBH262152:TBH262157 TLD262152:TLD262157 TUZ262152:TUZ262157 UEV262152:UEV262157 UOR262152:UOR262157 UYN262152:UYN262157 VIJ262152:VIJ262157 VSF262152:VSF262157 WCB262152:WCB262157 WLX262152:WLX262157 WVT262152:WVT262157 M327688:M327693 JH327688:JH327693 TD327688:TD327693 ACZ327688:ACZ327693 AMV327688:AMV327693 AWR327688:AWR327693 BGN327688:BGN327693 BQJ327688:BQJ327693 CAF327688:CAF327693 CKB327688:CKB327693 CTX327688:CTX327693 DDT327688:DDT327693 DNP327688:DNP327693 DXL327688:DXL327693 EHH327688:EHH327693 ERD327688:ERD327693 FAZ327688:FAZ327693 FKV327688:FKV327693 FUR327688:FUR327693 GEN327688:GEN327693 GOJ327688:GOJ327693 GYF327688:GYF327693 HIB327688:HIB327693 HRX327688:HRX327693 IBT327688:IBT327693 ILP327688:ILP327693 IVL327688:IVL327693 JFH327688:JFH327693 JPD327688:JPD327693 JYZ327688:JYZ327693 KIV327688:KIV327693 KSR327688:KSR327693 LCN327688:LCN327693 LMJ327688:LMJ327693 LWF327688:LWF327693 MGB327688:MGB327693 MPX327688:MPX327693 MZT327688:MZT327693 NJP327688:NJP327693 NTL327688:NTL327693 ODH327688:ODH327693 OND327688:OND327693 OWZ327688:OWZ327693 PGV327688:PGV327693 PQR327688:PQR327693 QAN327688:QAN327693 QKJ327688:QKJ327693 QUF327688:QUF327693 REB327688:REB327693 RNX327688:RNX327693 RXT327688:RXT327693 SHP327688:SHP327693 SRL327688:SRL327693 TBH327688:TBH327693 TLD327688:TLD327693 TUZ327688:TUZ327693 UEV327688:UEV327693 UOR327688:UOR327693 UYN327688:UYN327693 VIJ327688:VIJ327693 VSF327688:VSF327693 WCB327688:WCB327693 WLX327688:WLX327693 WVT327688:WVT327693 M393224:M393229 JH393224:JH393229 TD393224:TD393229 ACZ393224:ACZ393229 AMV393224:AMV393229 AWR393224:AWR393229 BGN393224:BGN393229 BQJ393224:BQJ393229 CAF393224:CAF393229 CKB393224:CKB393229 CTX393224:CTX393229 DDT393224:DDT393229 DNP393224:DNP393229 DXL393224:DXL393229 EHH393224:EHH393229 ERD393224:ERD393229 FAZ393224:FAZ393229 FKV393224:FKV393229 FUR393224:FUR393229 GEN393224:GEN393229 GOJ393224:GOJ393229 GYF393224:GYF393229 HIB393224:HIB393229 HRX393224:HRX393229 IBT393224:IBT393229 ILP393224:ILP393229 IVL393224:IVL393229 JFH393224:JFH393229 JPD393224:JPD393229 JYZ393224:JYZ393229 KIV393224:KIV393229 KSR393224:KSR393229 LCN393224:LCN393229 LMJ393224:LMJ393229 LWF393224:LWF393229 MGB393224:MGB393229 MPX393224:MPX393229 MZT393224:MZT393229 NJP393224:NJP393229 NTL393224:NTL393229 ODH393224:ODH393229 OND393224:OND393229 OWZ393224:OWZ393229 PGV393224:PGV393229 PQR393224:PQR393229 QAN393224:QAN393229 QKJ393224:QKJ393229 QUF393224:QUF393229 REB393224:REB393229 RNX393224:RNX393229 RXT393224:RXT393229 SHP393224:SHP393229 SRL393224:SRL393229 TBH393224:TBH393229 TLD393224:TLD393229 TUZ393224:TUZ393229 UEV393224:UEV393229 UOR393224:UOR393229 UYN393224:UYN393229 VIJ393224:VIJ393229 VSF393224:VSF393229 WCB393224:WCB393229 WLX393224:WLX393229 WVT393224:WVT393229 M458760:M458765 JH458760:JH458765 TD458760:TD458765 ACZ458760:ACZ458765 AMV458760:AMV458765 AWR458760:AWR458765 BGN458760:BGN458765 BQJ458760:BQJ458765 CAF458760:CAF458765 CKB458760:CKB458765 CTX458760:CTX458765 DDT458760:DDT458765 DNP458760:DNP458765 DXL458760:DXL458765 EHH458760:EHH458765 ERD458760:ERD458765 FAZ458760:FAZ458765 FKV458760:FKV458765 FUR458760:FUR458765 GEN458760:GEN458765 GOJ458760:GOJ458765 GYF458760:GYF458765 HIB458760:HIB458765 HRX458760:HRX458765 IBT458760:IBT458765 ILP458760:ILP458765 IVL458760:IVL458765 JFH458760:JFH458765 JPD458760:JPD458765 JYZ458760:JYZ458765 KIV458760:KIV458765 KSR458760:KSR458765 LCN458760:LCN458765 LMJ458760:LMJ458765 LWF458760:LWF458765 MGB458760:MGB458765 MPX458760:MPX458765 MZT458760:MZT458765 NJP458760:NJP458765 NTL458760:NTL458765 ODH458760:ODH458765 OND458760:OND458765 OWZ458760:OWZ458765 PGV458760:PGV458765 PQR458760:PQR458765 QAN458760:QAN458765 QKJ458760:QKJ458765 QUF458760:QUF458765 REB458760:REB458765 RNX458760:RNX458765 RXT458760:RXT458765 SHP458760:SHP458765 SRL458760:SRL458765 TBH458760:TBH458765 TLD458760:TLD458765 TUZ458760:TUZ458765 UEV458760:UEV458765 UOR458760:UOR458765 UYN458760:UYN458765 VIJ458760:VIJ458765 VSF458760:VSF458765 WCB458760:WCB458765 WLX458760:WLX458765 WVT458760:WVT458765 M524296:M524301 JH524296:JH524301 TD524296:TD524301 ACZ524296:ACZ524301 AMV524296:AMV524301 AWR524296:AWR524301 BGN524296:BGN524301 BQJ524296:BQJ524301 CAF524296:CAF524301 CKB524296:CKB524301 CTX524296:CTX524301 DDT524296:DDT524301 DNP524296:DNP524301 DXL524296:DXL524301 EHH524296:EHH524301 ERD524296:ERD524301 FAZ524296:FAZ524301 FKV524296:FKV524301 FUR524296:FUR524301 GEN524296:GEN524301 GOJ524296:GOJ524301 GYF524296:GYF524301 HIB524296:HIB524301 HRX524296:HRX524301 IBT524296:IBT524301 ILP524296:ILP524301 IVL524296:IVL524301 JFH524296:JFH524301 JPD524296:JPD524301 JYZ524296:JYZ524301 KIV524296:KIV524301 KSR524296:KSR524301 LCN524296:LCN524301 LMJ524296:LMJ524301 LWF524296:LWF524301 MGB524296:MGB524301 MPX524296:MPX524301 MZT524296:MZT524301 NJP524296:NJP524301 NTL524296:NTL524301 ODH524296:ODH524301 OND524296:OND524301 OWZ524296:OWZ524301 PGV524296:PGV524301 PQR524296:PQR524301 QAN524296:QAN524301 QKJ524296:QKJ524301 QUF524296:QUF524301 REB524296:REB524301 RNX524296:RNX524301 RXT524296:RXT524301 SHP524296:SHP524301 SRL524296:SRL524301 TBH524296:TBH524301 TLD524296:TLD524301 TUZ524296:TUZ524301 UEV524296:UEV524301 UOR524296:UOR524301 UYN524296:UYN524301 VIJ524296:VIJ524301 VSF524296:VSF524301 WCB524296:WCB524301 WLX524296:WLX524301 WVT524296:WVT524301 M589832:M589837 JH589832:JH589837 TD589832:TD589837 ACZ589832:ACZ589837 AMV589832:AMV589837 AWR589832:AWR589837 BGN589832:BGN589837 BQJ589832:BQJ589837 CAF589832:CAF589837 CKB589832:CKB589837 CTX589832:CTX589837 DDT589832:DDT589837 DNP589832:DNP589837 DXL589832:DXL589837 EHH589832:EHH589837 ERD589832:ERD589837 FAZ589832:FAZ589837 FKV589832:FKV589837 FUR589832:FUR589837 GEN589832:GEN589837 GOJ589832:GOJ589837 GYF589832:GYF589837 HIB589832:HIB589837 HRX589832:HRX589837 IBT589832:IBT589837 ILP589832:ILP589837 IVL589832:IVL589837 JFH589832:JFH589837 JPD589832:JPD589837 JYZ589832:JYZ589837 KIV589832:KIV589837 KSR589832:KSR589837 LCN589832:LCN589837 LMJ589832:LMJ589837 LWF589832:LWF589837 MGB589832:MGB589837 MPX589832:MPX589837 MZT589832:MZT589837 NJP589832:NJP589837 NTL589832:NTL589837 ODH589832:ODH589837 OND589832:OND589837 OWZ589832:OWZ589837 PGV589832:PGV589837 PQR589832:PQR589837 QAN589832:QAN589837 QKJ589832:QKJ589837 QUF589832:QUF589837 REB589832:REB589837 RNX589832:RNX589837 RXT589832:RXT589837 SHP589832:SHP589837 SRL589832:SRL589837 TBH589832:TBH589837 TLD589832:TLD589837 TUZ589832:TUZ589837 UEV589832:UEV589837 UOR589832:UOR589837 UYN589832:UYN589837 VIJ589832:VIJ589837 VSF589832:VSF589837 WCB589832:WCB589837 WLX589832:WLX589837 WVT589832:WVT589837 M655368:M655373 JH655368:JH655373 TD655368:TD655373 ACZ655368:ACZ655373 AMV655368:AMV655373 AWR655368:AWR655373 BGN655368:BGN655373 BQJ655368:BQJ655373 CAF655368:CAF655373 CKB655368:CKB655373 CTX655368:CTX655373 DDT655368:DDT655373 DNP655368:DNP655373 DXL655368:DXL655373 EHH655368:EHH655373 ERD655368:ERD655373 FAZ655368:FAZ655373 FKV655368:FKV655373 FUR655368:FUR655373 GEN655368:GEN655373 GOJ655368:GOJ655373 GYF655368:GYF655373 HIB655368:HIB655373 HRX655368:HRX655373 IBT655368:IBT655373 ILP655368:ILP655373 IVL655368:IVL655373 JFH655368:JFH655373 JPD655368:JPD655373 JYZ655368:JYZ655373 KIV655368:KIV655373 KSR655368:KSR655373 LCN655368:LCN655373 LMJ655368:LMJ655373 LWF655368:LWF655373 MGB655368:MGB655373 MPX655368:MPX655373 MZT655368:MZT655373 NJP655368:NJP655373 NTL655368:NTL655373 ODH655368:ODH655373 OND655368:OND655373 OWZ655368:OWZ655373 PGV655368:PGV655373 PQR655368:PQR655373 QAN655368:QAN655373 QKJ655368:QKJ655373 QUF655368:QUF655373 REB655368:REB655373 RNX655368:RNX655373 RXT655368:RXT655373 SHP655368:SHP655373 SRL655368:SRL655373 TBH655368:TBH655373 TLD655368:TLD655373 TUZ655368:TUZ655373 UEV655368:UEV655373 UOR655368:UOR655373 UYN655368:UYN655373 VIJ655368:VIJ655373 VSF655368:VSF655373 WCB655368:WCB655373 WLX655368:WLX655373 WVT655368:WVT655373 M720904:M720909 JH720904:JH720909 TD720904:TD720909 ACZ720904:ACZ720909 AMV720904:AMV720909 AWR720904:AWR720909 BGN720904:BGN720909 BQJ720904:BQJ720909 CAF720904:CAF720909 CKB720904:CKB720909 CTX720904:CTX720909 DDT720904:DDT720909 DNP720904:DNP720909 DXL720904:DXL720909 EHH720904:EHH720909 ERD720904:ERD720909 FAZ720904:FAZ720909 FKV720904:FKV720909 FUR720904:FUR720909 GEN720904:GEN720909 GOJ720904:GOJ720909 GYF720904:GYF720909 HIB720904:HIB720909 HRX720904:HRX720909 IBT720904:IBT720909 ILP720904:ILP720909 IVL720904:IVL720909 JFH720904:JFH720909 JPD720904:JPD720909 JYZ720904:JYZ720909 KIV720904:KIV720909 KSR720904:KSR720909 LCN720904:LCN720909 LMJ720904:LMJ720909 LWF720904:LWF720909 MGB720904:MGB720909 MPX720904:MPX720909 MZT720904:MZT720909 NJP720904:NJP720909 NTL720904:NTL720909 ODH720904:ODH720909 OND720904:OND720909 OWZ720904:OWZ720909 PGV720904:PGV720909 PQR720904:PQR720909 QAN720904:QAN720909 QKJ720904:QKJ720909 QUF720904:QUF720909 REB720904:REB720909 RNX720904:RNX720909 RXT720904:RXT720909 SHP720904:SHP720909 SRL720904:SRL720909 TBH720904:TBH720909 TLD720904:TLD720909 TUZ720904:TUZ720909 UEV720904:UEV720909 UOR720904:UOR720909 UYN720904:UYN720909 VIJ720904:VIJ720909 VSF720904:VSF720909 WCB720904:WCB720909 WLX720904:WLX720909 WVT720904:WVT720909 M786440:M786445 JH786440:JH786445 TD786440:TD786445 ACZ786440:ACZ786445 AMV786440:AMV786445 AWR786440:AWR786445 BGN786440:BGN786445 BQJ786440:BQJ786445 CAF786440:CAF786445 CKB786440:CKB786445 CTX786440:CTX786445 DDT786440:DDT786445 DNP786440:DNP786445 DXL786440:DXL786445 EHH786440:EHH786445 ERD786440:ERD786445 FAZ786440:FAZ786445 FKV786440:FKV786445 FUR786440:FUR786445 GEN786440:GEN786445 GOJ786440:GOJ786445 GYF786440:GYF786445 HIB786440:HIB786445 HRX786440:HRX786445 IBT786440:IBT786445 ILP786440:ILP786445 IVL786440:IVL786445 JFH786440:JFH786445 JPD786440:JPD786445 JYZ786440:JYZ786445 KIV786440:KIV786445 KSR786440:KSR786445 LCN786440:LCN786445 LMJ786440:LMJ786445 LWF786440:LWF786445 MGB786440:MGB786445 MPX786440:MPX786445 MZT786440:MZT786445 NJP786440:NJP786445 NTL786440:NTL786445 ODH786440:ODH786445 OND786440:OND786445 OWZ786440:OWZ786445 PGV786440:PGV786445 PQR786440:PQR786445 QAN786440:QAN786445 QKJ786440:QKJ786445 QUF786440:QUF786445 REB786440:REB786445 RNX786440:RNX786445 RXT786440:RXT786445 SHP786440:SHP786445 SRL786440:SRL786445 TBH786440:TBH786445 TLD786440:TLD786445 TUZ786440:TUZ786445 UEV786440:UEV786445 UOR786440:UOR786445 UYN786440:UYN786445 VIJ786440:VIJ786445 VSF786440:VSF786445 WCB786440:WCB786445 WLX786440:WLX786445 WVT786440:WVT786445 M851976:M851981 JH851976:JH851981 TD851976:TD851981 ACZ851976:ACZ851981 AMV851976:AMV851981 AWR851976:AWR851981 BGN851976:BGN851981 BQJ851976:BQJ851981 CAF851976:CAF851981 CKB851976:CKB851981 CTX851976:CTX851981 DDT851976:DDT851981 DNP851976:DNP851981 DXL851976:DXL851981 EHH851976:EHH851981 ERD851976:ERD851981 FAZ851976:FAZ851981 FKV851976:FKV851981 FUR851976:FUR851981 GEN851976:GEN851981 GOJ851976:GOJ851981 GYF851976:GYF851981 HIB851976:HIB851981 HRX851976:HRX851981 IBT851976:IBT851981 ILP851976:ILP851981 IVL851976:IVL851981 JFH851976:JFH851981 JPD851976:JPD851981 JYZ851976:JYZ851981 KIV851976:KIV851981 KSR851976:KSR851981 LCN851976:LCN851981 LMJ851976:LMJ851981 LWF851976:LWF851981 MGB851976:MGB851981 MPX851976:MPX851981 MZT851976:MZT851981 NJP851976:NJP851981 NTL851976:NTL851981 ODH851976:ODH851981 OND851976:OND851981 OWZ851976:OWZ851981 PGV851976:PGV851981 PQR851976:PQR851981 QAN851976:QAN851981 QKJ851976:QKJ851981 QUF851976:QUF851981 REB851976:REB851981 RNX851976:RNX851981 RXT851976:RXT851981 SHP851976:SHP851981 SRL851976:SRL851981 TBH851976:TBH851981 TLD851976:TLD851981 TUZ851976:TUZ851981 UEV851976:UEV851981 UOR851976:UOR851981 UYN851976:UYN851981 VIJ851976:VIJ851981 VSF851976:VSF851981 WCB851976:WCB851981 WLX851976:WLX851981 WVT851976:WVT851981 M917512:M917517 JH917512:JH917517 TD917512:TD917517 ACZ917512:ACZ917517 AMV917512:AMV917517 AWR917512:AWR917517 BGN917512:BGN917517 BQJ917512:BQJ917517 CAF917512:CAF917517 CKB917512:CKB917517 CTX917512:CTX917517 DDT917512:DDT917517 DNP917512:DNP917517 DXL917512:DXL917517 EHH917512:EHH917517 ERD917512:ERD917517 FAZ917512:FAZ917517 FKV917512:FKV917517 FUR917512:FUR917517 GEN917512:GEN917517 GOJ917512:GOJ917517 GYF917512:GYF917517 HIB917512:HIB917517 HRX917512:HRX917517 IBT917512:IBT917517 ILP917512:ILP917517 IVL917512:IVL917517 JFH917512:JFH917517 JPD917512:JPD917517 JYZ917512:JYZ917517 KIV917512:KIV917517 KSR917512:KSR917517 LCN917512:LCN917517 LMJ917512:LMJ917517 LWF917512:LWF917517 MGB917512:MGB917517 MPX917512:MPX917517 MZT917512:MZT917517 NJP917512:NJP917517 NTL917512:NTL917517 ODH917512:ODH917517 OND917512:OND917517 OWZ917512:OWZ917517 PGV917512:PGV917517 PQR917512:PQR917517 QAN917512:QAN917517 QKJ917512:QKJ917517 QUF917512:QUF917517 REB917512:REB917517 RNX917512:RNX917517 RXT917512:RXT917517 SHP917512:SHP917517 SRL917512:SRL917517 TBH917512:TBH917517 TLD917512:TLD917517 TUZ917512:TUZ917517 UEV917512:UEV917517 UOR917512:UOR917517 UYN917512:UYN917517 VIJ917512:VIJ917517 VSF917512:VSF917517 WCB917512:WCB917517 WLX917512:WLX917517 WVT917512:WVT917517 M983048:M983053 JH983048:JH983053 TD983048:TD983053 ACZ983048:ACZ983053 AMV983048:AMV983053 AWR983048:AWR983053 BGN983048:BGN983053 BQJ983048:BQJ983053 CAF983048:CAF983053 CKB983048:CKB983053 CTX983048:CTX983053 DDT983048:DDT983053 DNP983048:DNP983053 DXL983048:DXL983053 EHH983048:EHH983053 ERD983048:ERD983053 FAZ983048:FAZ983053 FKV983048:FKV983053 FUR983048:FUR983053 GEN983048:GEN983053 GOJ983048:GOJ983053 GYF983048:GYF983053 HIB983048:HIB983053 HRX983048:HRX983053 IBT983048:IBT983053 ILP983048:ILP983053 IVL983048:IVL983053 JFH983048:JFH983053 JPD983048:JPD983053 JYZ983048:JYZ983053 KIV983048:KIV983053 KSR983048:KSR983053 LCN983048:LCN983053 LMJ983048:LMJ983053 LWF983048:LWF983053 MGB983048:MGB983053 MPX983048:MPX983053 MZT983048:MZT983053 NJP983048:NJP983053 NTL983048:NTL983053 ODH983048:ODH983053 OND983048:OND983053 OWZ983048:OWZ983053 PGV983048:PGV983053 PQR983048:PQR983053 QAN983048:QAN983053 QKJ983048:QKJ983053 QUF983048:QUF983053 REB983048:REB983053 RNX983048:RNX983053 RXT983048:RXT983053 SHP983048:SHP983053 SRL983048:SRL983053 TBH983048:TBH983053 TLD983048:TLD983053 TUZ983048:TUZ983053 UEV983048:UEV983053 UOR983048:UOR983053 UYN983048:UYN983053 VIJ983048:VIJ983053 VSF983048:VSF983053 WCB983048:WCB983053 WLX983048:WLX983053 JH14:JH17" xr:uid="{00000000-0002-0000-0B00-000001000000}">
      <formula1>"4,3,2,1"</formula1>
    </dataValidation>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7:P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P65544:P65547 JK65544:JK65547 TG65544:TG65547 ADC65544:ADC65547 AMY65544:AMY65547 AWU65544:AWU65547 BGQ65544:BGQ65547 BQM65544:BQM65547 CAI65544:CAI65547 CKE65544:CKE65547 CUA65544:CUA65547 DDW65544:DDW65547 DNS65544:DNS65547 DXO65544:DXO65547 EHK65544:EHK65547 ERG65544:ERG65547 FBC65544:FBC65547 FKY65544:FKY65547 FUU65544:FUU65547 GEQ65544:GEQ65547 GOM65544:GOM65547 GYI65544:GYI65547 HIE65544:HIE65547 HSA65544:HSA65547 IBW65544:IBW65547 ILS65544:ILS65547 IVO65544:IVO65547 JFK65544:JFK65547 JPG65544:JPG65547 JZC65544:JZC65547 KIY65544:KIY65547 KSU65544:KSU65547 LCQ65544:LCQ65547 LMM65544:LMM65547 LWI65544:LWI65547 MGE65544:MGE65547 MQA65544:MQA65547 MZW65544:MZW65547 NJS65544:NJS65547 NTO65544:NTO65547 ODK65544:ODK65547 ONG65544:ONG65547 OXC65544:OXC65547 PGY65544:PGY65547 PQU65544:PQU65547 QAQ65544:QAQ65547 QKM65544:QKM65547 QUI65544:QUI65547 REE65544:REE65547 ROA65544:ROA65547 RXW65544:RXW65547 SHS65544:SHS65547 SRO65544:SRO65547 TBK65544:TBK65547 TLG65544:TLG65547 TVC65544:TVC65547 UEY65544:UEY65547 UOU65544:UOU65547 UYQ65544:UYQ65547 VIM65544:VIM65547 VSI65544:VSI65547 WCE65544:WCE65547 WMA65544:WMA65547 WVW65544:WVW65547 P131080:P131083 JK131080:JK131083 TG131080:TG131083 ADC131080:ADC131083 AMY131080:AMY131083 AWU131080:AWU131083 BGQ131080:BGQ131083 BQM131080:BQM131083 CAI131080:CAI131083 CKE131080:CKE131083 CUA131080:CUA131083 DDW131080:DDW131083 DNS131080:DNS131083 DXO131080:DXO131083 EHK131080:EHK131083 ERG131080:ERG131083 FBC131080:FBC131083 FKY131080:FKY131083 FUU131080:FUU131083 GEQ131080:GEQ131083 GOM131080:GOM131083 GYI131080:GYI131083 HIE131080:HIE131083 HSA131080:HSA131083 IBW131080:IBW131083 ILS131080:ILS131083 IVO131080:IVO131083 JFK131080:JFK131083 JPG131080:JPG131083 JZC131080:JZC131083 KIY131080:KIY131083 KSU131080:KSU131083 LCQ131080:LCQ131083 LMM131080:LMM131083 LWI131080:LWI131083 MGE131080:MGE131083 MQA131080:MQA131083 MZW131080:MZW131083 NJS131080:NJS131083 NTO131080:NTO131083 ODK131080:ODK131083 ONG131080:ONG131083 OXC131080:OXC131083 PGY131080:PGY131083 PQU131080:PQU131083 QAQ131080:QAQ131083 QKM131080:QKM131083 QUI131080:QUI131083 REE131080:REE131083 ROA131080:ROA131083 RXW131080:RXW131083 SHS131080:SHS131083 SRO131080:SRO131083 TBK131080:TBK131083 TLG131080:TLG131083 TVC131080:TVC131083 UEY131080:UEY131083 UOU131080:UOU131083 UYQ131080:UYQ131083 VIM131080:VIM131083 VSI131080:VSI131083 WCE131080:WCE131083 WMA131080:WMA131083 WVW131080:WVW131083 P196616:P196619 JK196616:JK196619 TG196616:TG196619 ADC196616:ADC196619 AMY196616:AMY196619 AWU196616:AWU196619 BGQ196616:BGQ196619 BQM196616:BQM196619 CAI196616:CAI196619 CKE196616:CKE196619 CUA196616:CUA196619 DDW196616:DDW196619 DNS196616:DNS196619 DXO196616:DXO196619 EHK196616:EHK196619 ERG196616:ERG196619 FBC196616:FBC196619 FKY196616:FKY196619 FUU196616:FUU196619 GEQ196616:GEQ196619 GOM196616:GOM196619 GYI196616:GYI196619 HIE196616:HIE196619 HSA196616:HSA196619 IBW196616:IBW196619 ILS196616:ILS196619 IVO196616:IVO196619 JFK196616:JFK196619 JPG196616:JPG196619 JZC196616:JZC196619 KIY196616:KIY196619 KSU196616:KSU196619 LCQ196616:LCQ196619 LMM196616:LMM196619 LWI196616:LWI196619 MGE196616:MGE196619 MQA196616:MQA196619 MZW196616:MZW196619 NJS196616:NJS196619 NTO196616:NTO196619 ODK196616:ODK196619 ONG196616:ONG196619 OXC196616:OXC196619 PGY196616:PGY196619 PQU196616:PQU196619 QAQ196616:QAQ196619 QKM196616:QKM196619 QUI196616:QUI196619 REE196616:REE196619 ROA196616:ROA196619 RXW196616:RXW196619 SHS196616:SHS196619 SRO196616:SRO196619 TBK196616:TBK196619 TLG196616:TLG196619 TVC196616:TVC196619 UEY196616:UEY196619 UOU196616:UOU196619 UYQ196616:UYQ196619 VIM196616:VIM196619 VSI196616:VSI196619 WCE196616:WCE196619 WMA196616:WMA196619 WVW196616:WVW196619 P262152:P262155 JK262152:JK262155 TG262152:TG262155 ADC262152:ADC262155 AMY262152:AMY262155 AWU262152:AWU262155 BGQ262152:BGQ262155 BQM262152:BQM262155 CAI262152:CAI262155 CKE262152:CKE262155 CUA262152:CUA262155 DDW262152:DDW262155 DNS262152:DNS262155 DXO262152:DXO262155 EHK262152:EHK262155 ERG262152:ERG262155 FBC262152:FBC262155 FKY262152:FKY262155 FUU262152:FUU262155 GEQ262152:GEQ262155 GOM262152:GOM262155 GYI262152:GYI262155 HIE262152:HIE262155 HSA262152:HSA262155 IBW262152:IBW262155 ILS262152:ILS262155 IVO262152:IVO262155 JFK262152:JFK262155 JPG262152:JPG262155 JZC262152:JZC262155 KIY262152:KIY262155 KSU262152:KSU262155 LCQ262152:LCQ262155 LMM262152:LMM262155 LWI262152:LWI262155 MGE262152:MGE262155 MQA262152:MQA262155 MZW262152:MZW262155 NJS262152:NJS262155 NTO262152:NTO262155 ODK262152:ODK262155 ONG262152:ONG262155 OXC262152:OXC262155 PGY262152:PGY262155 PQU262152:PQU262155 QAQ262152:QAQ262155 QKM262152:QKM262155 QUI262152:QUI262155 REE262152:REE262155 ROA262152:ROA262155 RXW262152:RXW262155 SHS262152:SHS262155 SRO262152:SRO262155 TBK262152:TBK262155 TLG262152:TLG262155 TVC262152:TVC262155 UEY262152:UEY262155 UOU262152:UOU262155 UYQ262152:UYQ262155 VIM262152:VIM262155 VSI262152:VSI262155 WCE262152:WCE262155 WMA262152:WMA262155 WVW262152:WVW262155 P327688:P327691 JK327688:JK327691 TG327688:TG327691 ADC327688:ADC327691 AMY327688:AMY327691 AWU327688:AWU327691 BGQ327688:BGQ327691 BQM327688:BQM327691 CAI327688:CAI327691 CKE327688:CKE327691 CUA327688:CUA327691 DDW327688:DDW327691 DNS327688:DNS327691 DXO327688:DXO327691 EHK327688:EHK327691 ERG327688:ERG327691 FBC327688:FBC327691 FKY327688:FKY327691 FUU327688:FUU327691 GEQ327688:GEQ327691 GOM327688:GOM327691 GYI327688:GYI327691 HIE327688:HIE327691 HSA327688:HSA327691 IBW327688:IBW327691 ILS327688:ILS327691 IVO327688:IVO327691 JFK327688:JFK327691 JPG327688:JPG327691 JZC327688:JZC327691 KIY327688:KIY327691 KSU327688:KSU327691 LCQ327688:LCQ327691 LMM327688:LMM327691 LWI327688:LWI327691 MGE327688:MGE327691 MQA327688:MQA327691 MZW327688:MZW327691 NJS327688:NJS327691 NTO327688:NTO327691 ODK327688:ODK327691 ONG327688:ONG327691 OXC327688:OXC327691 PGY327688:PGY327691 PQU327688:PQU327691 QAQ327688:QAQ327691 QKM327688:QKM327691 QUI327688:QUI327691 REE327688:REE327691 ROA327688:ROA327691 RXW327688:RXW327691 SHS327688:SHS327691 SRO327688:SRO327691 TBK327688:TBK327691 TLG327688:TLG327691 TVC327688:TVC327691 UEY327688:UEY327691 UOU327688:UOU327691 UYQ327688:UYQ327691 VIM327688:VIM327691 VSI327688:VSI327691 WCE327688:WCE327691 WMA327688:WMA327691 WVW327688:WVW327691 P393224:P393227 JK393224:JK393227 TG393224:TG393227 ADC393224:ADC393227 AMY393224:AMY393227 AWU393224:AWU393227 BGQ393224:BGQ393227 BQM393224:BQM393227 CAI393224:CAI393227 CKE393224:CKE393227 CUA393224:CUA393227 DDW393224:DDW393227 DNS393224:DNS393227 DXO393224:DXO393227 EHK393224:EHK393227 ERG393224:ERG393227 FBC393224:FBC393227 FKY393224:FKY393227 FUU393224:FUU393227 GEQ393224:GEQ393227 GOM393224:GOM393227 GYI393224:GYI393227 HIE393224:HIE393227 HSA393224:HSA393227 IBW393224:IBW393227 ILS393224:ILS393227 IVO393224:IVO393227 JFK393224:JFK393227 JPG393224:JPG393227 JZC393224:JZC393227 KIY393224:KIY393227 KSU393224:KSU393227 LCQ393224:LCQ393227 LMM393224:LMM393227 LWI393224:LWI393227 MGE393224:MGE393227 MQA393224:MQA393227 MZW393224:MZW393227 NJS393224:NJS393227 NTO393224:NTO393227 ODK393224:ODK393227 ONG393224:ONG393227 OXC393224:OXC393227 PGY393224:PGY393227 PQU393224:PQU393227 QAQ393224:QAQ393227 QKM393224:QKM393227 QUI393224:QUI393227 REE393224:REE393227 ROA393224:ROA393227 RXW393224:RXW393227 SHS393224:SHS393227 SRO393224:SRO393227 TBK393224:TBK393227 TLG393224:TLG393227 TVC393224:TVC393227 UEY393224:UEY393227 UOU393224:UOU393227 UYQ393224:UYQ393227 VIM393224:VIM393227 VSI393224:VSI393227 WCE393224:WCE393227 WMA393224:WMA393227 WVW393224:WVW393227 P458760:P458763 JK458760:JK458763 TG458760:TG458763 ADC458760:ADC458763 AMY458760:AMY458763 AWU458760:AWU458763 BGQ458760:BGQ458763 BQM458760:BQM458763 CAI458760:CAI458763 CKE458760:CKE458763 CUA458760:CUA458763 DDW458760:DDW458763 DNS458760:DNS458763 DXO458760:DXO458763 EHK458760:EHK458763 ERG458760:ERG458763 FBC458760:FBC458763 FKY458760:FKY458763 FUU458760:FUU458763 GEQ458760:GEQ458763 GOM458760:GOM458763 GYI458760:GYI458763 HIE458760:HIE458763 HSA458760:HSA458763 IBW458760:IBW458763 ILS458760:ILS458763 IVO458760:IVO458763 JFK458760:JFK458763 JPG458760:JPG458763 JZC458760:JZC458763 KIY458760:KIY458763 KSU458760:KSU458763 LCQ458760:LCQ458763 LMM458760:LMM458763 LWI458760:LWI458763 MGE458760:MGE458763 MQA458760:MQA458763 MZW458760:MZW458763 NJS458760:NJS458763 NTO458760:NTO458763 ODK458760:ODK458763 ONG458760:ONG458763 OXC458760:OXC458763 PGY458760:PGY458763 PQU458760:PQU458763 QAQ458760:QAQ458763 QKM458760:QKM458763 QUI458760:QUI458763 REE458760:REE458763 ROA458760:ROA458763 RXW458760:RXW458763 SHS458760:SHS458763 SRO458760:SRO458763 TBK458760:TBK458763 TLG458760:TLG458763 TVC458760:TVC458763 UEY458760:UEY458763 UOU458760:UOU458763 UYQ458760:UYQ458763 VIM458760:VIM458763 VSI458760:VSI458763 WCE458760:WCE458763 WMA458760:WMA458763 WVW458760:WVW458763 P524296:P524299 JK524296:JK524299 TG524296:TG524299 ADC524296:ADC524299 AMY524296:AMY524299 AWU524296:AWU524299 BGQ524296:BGQ524299 BQM524296:BQM524299 CAI524296:CAI524299 CKE524296:CKE524299 CUA524296:CUA524299 DDW524296:DDW524299 DNS524296:DNS524299 DXO524296:DXO524299 EHK524296:EHK524299 ERG524296:ERG524299 FBC524296:FBC524299 FKY524296:FKY524299 FUU524296:FUU524299 GEQ524296:GEQ524299 GOM524296:GOM524299 GYI524296:GYI524299 HIE524296:HIE524299 HSA524296:HSA524299 IBW524296:IBW524299 ILS524296:ILS524299 IVO524296:IVO524299 JFK524296:JFK524299 JPG524296:JPG524299 JZC524296:JZC524299 KIY524296:KIY524299 KSU524296:KSU524299 LCQ524296:LCQ524299 LMM524296:LMM524299 LWI524296:LWI524299 MGE524296:MGE524299 MQA524296:MQA524299 MZW524296:MZW524299 NJS524296:NJS524299 NTO524296:NTO524299 ODK524296:ODK524299 ONG524296:ONG524299 OXC524296:OXC524299 PGY524296:PGY524299 PQU524296:PQU524299 QAQ524296:QAQ524299 QKM524296:QKM524299 QUI524296:QUI524299 REE524296:REE524299 ROA524296:ROA524299 RXW524296:RXW524299 SHS524296:SHS524299 SRO524296:SRO524299 TBK524296:TBK524299 TLG524296:TLG524299 TVC524296:TVC524299 UEY524296:UEY524299 UOU524296:UOU524299 UYQ524296:UYQ524299 VIM524296:VIM524299 VSI524296:VSI524299 WCE524296:WCE524299 WMA524296:WMA524299 WVW524296:WVW524299 P589832:P589835 JK589832:JK589835 TG589832:TG589835 ADC589832:ADC589835 AMY589832:AMY589835 AWU589832:AWU589835 BGQ589832:BGQ589835 BQM589832:BQM589835 CAI589832:CAI589835 CKE589832:CKE589835 CUA589832:CUA589835 DDW589832:DDW589835 DNS589832:DNS589835 DXO589832:DXO589835 EHK589832:EHK589835 ERG589832:ERG589835 FBC589832:FBC589835 FKY589832:FKY589835 FUU589832:FUU589835 GEQ589832:GEQ589835 GOM589832:GOM589835 GYI589832:GYI589835 HIE589832:HIE589835 HSA589832:HSA589835 IBW589832:IBW589835 ILS589832:ILS589835 IVO589832:IVO589835 JFK589832:JFK589835 JPG589832:JPG589835 JZC589832:JZC589835 KIY589832:KIY589835 KSU589832:KSU589835 LCQ589832:LCQ589835 LMM589832:LMM589835 LWI589832:LWI589835 MGE589832:MGE589835 MQA589832:MQA589835 MZW589832:MZW589835 NJS589832:NJS589835 NTO589832:NTO589835 ODK589832:ODK589835 ONG589832:ONG589835 OXC589832:OXC589835 PGY589832:PGY589835 PQU589832:PQU589835 QAQ589832:QAQ589835 QKM589832:QKM589835 QUI589832:QUI589835 REE589832:REE589835 ROA589832:ROA589835 RXW589832:RXW589835 SHS589832:SHS589835 SRO589832:SRO589835 TBK589832:TBK589835 TLG589832:TLG589835 TVC589832:TVC589835 UEY589832:UEY589835 UOU589832:UOU589835 UYQ589832:UYQ589835 VIM589832:VIM589835 VSI589832:VSI589835 WCE589832:WCE589835 WMA589832:WMA589835 WVW589832:WVW589835 P655368:P655371 JK655368:JK655371 TG655368:TG655371 ADC655368:ADC655371 AMY655368:AMY655371 AWU655368:AWU655371 BGQ655368:BGQ655371 BQM655368:BQM655371 CAI655368:CAI655371 CKE655368:CKE655371 CUA655368:CUA655371 DDW655368:DDW655371 DNS655368:DNS655371 DXO655368:DXO655371 EHK655368:EHK655371 ERG655368:ERG655371 FBC655368:FBC655371 FKY655368:FKY655371 FUU655368:FUU655371 GEQ655368:GEQ655371 GOM655368:GOM655371 GYI655368:GYI655371 HIE655368:HIE655371 HSA655368:HSA655371 IBW655368:IBW655371 ILS655368:ILS655371 IVO655368:IVO655371 JFK655368:JFK655371 JPG655368:JPG655371 JZC655368:JZC655371 KIY655368:KIY655371 KSU655368:KSU655371 LCQ655368:LCQ655371 LMM655368:LMM655371 LWI655368:LWI655371 MGE655368:MGE655371 MQA655368:MQA655371 MZW655368:MZW655371 NJS655368:NJS655371 NTO655368:NTO655371 ODK655368:ODK655371 ONG655368:ONG655371 OXC655368:OXC655371 PGY655368:PGY655371 PQU655368:PQU655371 QAQ655368:QAQ655371 QKM655368:QKM655371 QUI655368:QUI655371 REE655368:REE655371 ROA655368:ROA655371 RXW655368:RXW655371 SHS655368:SHS655371 SRO655368:SRO655371 TBK655368:TBK655371 TLG655368:TLG655371 TVC655368:TVC655371 UEY655368:UEY655371 UOU655368:UOU655371 UYQ655368:UYQ655371 VIM655368:VIM655371 VSI655368:VSI655371 WCE655368:WCE655371 WMA655368:WMA655371 WVW655368:WVW655371 P720904:P720907 JK720904:JK720907 TG720904:TG720907 ADC720904:ADC720907 AMY720904:AMY720907 AWU720904:AWU720907 BGQ720904:BGQ720907 BQM720904:BQM720907 CAI720904:CAI720907 CKE720904:CKE720907 CUA720904:CUA720907 DDW720904:DDW720907 DNS720904:DNS720907 DXO720904:DXO720907 EHK720904:EHK720907 ERG720904:ERG720907 FBC720904:FBC720907 FKY720904:FKY720907 FUU720904:FUU720907 GEQ720904:GEQ720907 GOM720904:GOM720907 GYI720904:GYI720907 HIE720904:HIE720907 HSA720904:HSA720907 IBW720904:IBW720907 ILS720904:ILS720907 IVO720904:IVO720907 JFK720904:JFK720907 JPG720904:JPG720907 JZC720904:JZC720907 KIY720904:KIY720907 KSU720904:KSU720907 LCQ720904:LCQ720907 LMM720904:LMM720907 LWI720904:LWI720907 MGE720904:MGE720907 MQA720904:MQA720907 MZW720904:MZW720907 NJS720904:NJS720907 NTO720904:NTO720907 ODK720904:ODK720907 ONG720904:ONG720907 OXC720904:OXC720907 PGY720904:PGY720907 PQU720904:PQU720907 QAQ720904:QAQ720907 QKM720904:QKM720907 QUI720904:QUI720907 REE720904:REE720907 ROA720904:ROA720907 RXW720904:RXW720907 SHS720904:SHS720907 SRO720904:SRO720907 TBK720904:TBK720907 TLG720904:TLG720907 TVC720904:TVC720907 UEY720904:UEY720907 UOU720904:UOU720907 UYQ720904:UYQ720907 VIM720904:VIM720907 VSI720904:VSI720907 WCE720904:WCE720907 WMA720904:WMA720907 WVW720904:WVW720907 P786440:P786443 JK786440:JK786443 TG786440:TG786443 ADC786440:ADC786443 AMY786440:AMY786443 AWU786440:AWU786443 BGQ786440:BGQ786443 BQM786440:BQM786443 CAI786440:CAI786443 CKE786440:CKE786443 CUA786440:CUA786443 DDW786440:DDW786443 DNS786440:DNS786443 DXO786440:DXO786443 EHK786440:EHK786443 ERG786440:ERG786443 FBC786440:FBC786443 FKY786440:FKY786443 FUU786440:FUU786443 GEQ786440:GEQ786443 GOM786440:GOM786443 GYI786440:GYI786443 HIE786440:HIE786443 HSA786440:HSA786443 IBW786440:IBW786443 ILS786440:ILS786443 IVO786440:IVO786443 JFK786440:JFK786443 JPG786440:JPG786443 JZC786440:JZC786443 KIY786440:KIY786443 KSU786440:KSU786443 LCQ786440:LCQ786443 LMM786440:LMM786443 LWI786440:LWI786443 MGE786440:MGE786443 MQA786440:MQA786443 MZW786440:MZW786443 NJS786440:NJS786443 NTO786440:NTO786443 ODK786440:ODK786443 ONG786440:ONG786443 OXC786440:OXC786443 PGY786440:PGY786443 PQU786440:PQU786443 QAQ786440:QAQ786443 QKM786440:QKM786443 QUI786440:QUI786443 REE786440:REE786443 ROA786440:ROA786443 RXW786440:RXW786443 SHS786440:SHS786443 SRO786440:SRO786443 TBK786440:TBK786443 TLG786440:TLG786443 TVC786440:TVC786443 UEY786440:UEY786443 UOU786440:UOU786443 UYQ786440:UYQ786443 VIM786440:VIM786443 VSI786440:VSI786443 WCE786440:WCE786443 WMA786440:WMA786443 WVW786440:WVW786443 P851976:P851979 JK851976:JK851979 TG851976:TG851979 ADC851976:ADC851979 AMY851976:AMY851979 AWU851976:AWU851979 BGQ851976:BGQ851979 BQM851976:BQM851979 CAI851976:CAI851979 CKE851976:CKE851979 CUA851976:CUA851979 DDW851976:DDW851979 DNS851976:DNS851979 DXO851976:DXO851979 EHK851976:EHK851979 ERG851976:ERG851979 FBC851976:FBC851979 FKY851976:FKY851979 FUU851976:FUU851979 GEQ851976:GEQ851979 GOM851976:GOM851979 GYI851976:GYI851979 HIE851976:HIE851979 HSA851976:HSA851979 IBW851976:IBW851979 ILS851976:ILS851979 IVO851976:IVO851979 JFK851976:JFK851979 JPG851976:JPG851979 JZC851976:JZC851979 KIY851976:KIY851979 KSU851976:KSU851979 LCQ851976:LCQ851979 LMM851976:LMM851979 LWI851976:LWI851979 MGE851976:MGE851979 MQA851976:MQA851979 MZW851976:MZW851979 NJS851976:NJS851979 NTO851976:NTO851979 ODK851976:ODK851979 ONG851976:ONG851979 OXC851976:OXC851979 PGY851976:PGY851979 PQU851976:PQU851979 QAQ851976:QAQ851979 QKM851976:QKM851979 QUI851976:QUI851979 REE851976:REE851979 ROA851976:ROA851979 RXW851976:RXW851979 SHS851976:SHS851979 SRO851976:SRO851979 TBK851976:TBK851979 TLG851976:TLG851979 TVC851976:TVC851979 UEY851976:UEY851979 UOU851976:UOU851979 UYQ851976:UYQ851979 VIM851976:VIM851979 VSI851976:VSI851979 WCE851976:WCE851979 WMA851976:WMA851979 WVW851976:WVW851979 P917512:P917515 JK917512:JK917515 TG917512:TG917515 ADC917512:ADC917515 AMY917512:AMY917515 AWU917512:AWU917515 BGQ917512:BGQ917515 BQM917512:BQM917515 CAI917512:CAI917515 CKE917512:CKE917515 CUA917512:CUA917515 DDW917512:DDW917515 DNS917512:DNS917515 DXO917512:DXO917515 EHK917512:EHK917515 ERG917512:ERG917515 FBC917512:FBC917515 FKY917512:FKY917515 FUU917512:FUU917515 GEQ917512:GEQ917515 GOM917512:GOM917515 GYI917512:GYI917515 HIE917512:HIE917515 HSA917512:HSA917515 IBW917512:IBW917515 ILS917512:ILS917515 IVO917512:IVO917515 JFK917512:JFK917515 JPG917512:JPG917515 JZC917512:JZC917515 KIY917512:KIY917515 KSU917512:KSU917515 LCQ917512:LCQ917515 LMM917512:LMM917515 LWI917512:LWI917515 MGE917512:MGE917515 MQA917512:MQA917515 MZW917512:MZW917515 NJS917512:NJS917515 NTO917512:NTO917515 ODK917512:ODK917515 ONG917512:ONG917515 OXC917512:OXC917515 PGY917512:PGY917515 PQU917512:PQU917515 QAQ917512:QAQ917515 QKM917512:QKM917515 QUI917512:QUI917515 REE917512:REE917515 ROA917512:ROA917515 RXW917512:RXW917515 SHS917512:SHS917515 SRO917512:SRO917515 TBK917512:TBK917515 TLG917512:TLG917515 TVC917512:TVC917515 UEY917512:UEY917515 UOU917512:UOU917515 UYQ917512:UYQ917515 VIM917512:VIM917515 VSI917512:VSI917515 WCE917512:WCE917515 WMA917512:WMA917515 WVW917512:WVW917515 P983048:P983051 JK983048:JK983051 TG983048:TG983051 ADC983048:ADC983051 AMY983048:AMY983051 AWU983048:AWU983051 BGQ983048:BGQ983051 BQM983048:BQM983051 CAI983048:CAI983051 CKE983048:CKE983051 CUA983048:CUA983051 DDW983048:DDW983051 DNS983048:DNS983051 DXO983048:DXO983051 EHK983048:EHK983051 ERG983048:ERG983051 FBC983048:FBC983051 FKY983048:FKY983051 FUU983048:FUU983051 GEQ983048:GEQ983051 GOM983048:GOM983051 GYI983048:GYI983051 HIE983048:HIE983051 HSA983048:HSA983051 IBW983048:IBW983051 ILS983048:ILS983051 IVO983048:IVO983051 JFK983048:JFK983051 JPG983048:JPG983051 JZC983048:JZC983051 KIY983048:KIY983051 KSU983048:KSU983051 LCQ983048:LCQ983051 LMM983048:LMM983051 LWI983048:LWI983051 MGE983048:MGE983051 MQA983048:MQA983051 MZW983048:MZW983051 NJS983048:NJS983051 NTO983048:NTO983051 ODK983048:ODK983051 ONG983048:ONG983051 OXC983048:OXC983051 PGY983048:PGY983051 PQU983048:PQU983051 QAQ983048:QAQ983051 QKM983048:QKM983051 QUI983048:QUI983051 REE983048:REE983051 ROA983048:ROA983051 RXW983048:RXW983051 SHS983048:SHS983051 SRO983048:SRO983051 TBK983048:TBK983051 TLG983048:TLG983051 TVC983048:TVC983051 UEY983048:UEY983051 UOU983048:UOU983051 UYQ983048:UYQ983051 VIM983048:VIM983051 VSI983048:VSI983051 WCE983048:WCE983051 WMA983048:WMA983051 WVW983048:WVW983051 P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P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P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P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P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P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P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P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P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P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P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P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P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P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P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P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WVW983055:WVW983058 TG14:TG17 ADC14:ADC17 AMY14:AMY17 AWU14:AWU17 BGQ14:BGQ17 BQM14:BQM17 CAI14:CAI17 CKE14:CKE17 CUA14:CUA17 DDW14:DDW17 DNS14:DNS17 DXO14:DXO17 EHK14:EHK17 ERG14:ERG17 FBC14:FBC17 FKY14:FKY17 FUU14:FUU17 GEQ14:GEQ17 GOM14:GOM17 GYI14:GYI17 HIE14:HIE17 HSA14:HSA17 IBW14:IBW17 ILS14:ILS17 IVO14:IVO17 JFK14:JFK17 JPG14:JPG17 JZC14:JZC17 KIY14:KIY17 KSU14:KSU17 LCQ14:LCQ17 LMM14:LMM17 LWI14:LWI17 MGE14:MGE17 MQA14:MQA17 MZW14:MZW17 NJS14:NJS17 NTO14:NTO17 ODK14:ODK17 ONG14:ONG17 OXC14:OXC17 PGY14:PGY17 PQU14:PQU17 QAQ14:QAQ17 QKM14:QKM17 QUI14:QUI17 REE14:REE17 ROA14:ROA17 RXW14:RXW17 SHS14:SHS17 SRO14:SRO17 TBK14:TBK17 TLG14:TLG17 TVC14:TVC17 UEY14:UEY17 UOU14:UOU17 UYQ14:UYQ17 VIM14:VIM17 VSI14:VSI17 WCE14:WCE17 WMA14:WMA17 WVW14:WVW17 P14:P17 P65551:P65554 JK65551:JK65554 TG65551:TG65554 ADC65551:ADC65554 AMY65551:AMY65554 AWU65551:AWU65554 BGQ65551:BGQ65554 BQM65551:BQM65554 CAI65551:CAI65554 CKE65551:CKE65554 CUA65551:CUA65554 DDW65551:DDW65554 DNS65551:DNS65554 DXO65551:DXO65554 EHK65551:EHK65554 ERG65551:ERG65554 FBC65551:FBC65554 FKY65551:FKY65554 FUU65551:FUU65554 GEQ65551:GEQ65554 GOM65551:GOM65554 GYI65551:GYI65554 HIE65551:HIE65554 HSA65551:HSA65554 IBW65551:IBW65554 ILS65551:ILS65554 IVO65551:IVO65554 JFK65551:JFK65554 JPG65551:JPG65554 JZC65551:JZC65554 KIY65551:KIY65554 KSU65551:KSU65554 LCQ65551:LCQ65554 LMM65551:LMM65554 LWI65551:LWI65554 MGE65551:MGE65554 MQA65551:MQA65554 MZW65551:MZW65554 NJS65551:NJS65554 NTO65551:NTO65554 ODK65551:ODK65554 ONG65551:ONG65554 OXC65551:OXC65554 PGY65551:PGY65554 PQU65551:PQU65554 QAQ65551:QAQ65554 QKM65551:QKM65554 QUI65551:QUI65554 REE65551:REE65554 ROA65551:ROA65554 RXW65551:RXW65554 SHS65551:SHS65554 SRO65551:SRO65554 TBK65551:TBK65554 TLG65551:TLG65554 TVC65551:TVC65554 UEY65551:UEY65554 UOU65551:UOU65554 UYQ65551:UYQ65554 VIM65551:VIM65554 VSI65551:VSI65554 WCE65551:WCE65554 WMA65551:WMA65554 WVW65551:WVW65554 P131087:P131090 JK131087:JK131090 TG131087:TG131090 ADC131087:ADC131090 AMY131087:AMY131090 AWU131087:AWU131090 BGQ131087:BGQ131090 BQM131087:BQM131090 CAI131087:CAI131090 CKE131087:CKE131090 CUA131087:CUA131090 DDW131087:DDW131090 DNS131087:DNS131090 DXO131087:DXO131090 EHK131087:EHK131090 ERG131087:ERG131090 FBC131087:FBC131090 FKY131087:FKY131090 FUU131087:FUU131090 GEQ131087:GEQ131090 GOM131087:GOM131090 GYI131087:GYI131090 HIE131087:HIE131090 HSA131087:HSA131090 IBW131087:IBW131090 ILS131087:ILS131090 IVO131087:IVO131090 JFK131087:JFK131090 JPG131087:JPG131090 JZC131087:JZC131090 KIY131087:KIY131090 KSU131087:KSU131090 LCQ131087:LCQ131090 LMM131087:LMM131090 LWI131087:LWI131090 MGE131087:MGE131090 MQA131087:MQA131090 MZW131087:MZW131090 NJS131087:NJS131090 NTO131087:NTO131090 ODK131087:ODK131090 ONG131087:ONG131090 OXC131087:OXC131090 PGY131087:PGY131090 PQU131087:PQU131090 QAQ131087:QAQ131090 QKM131087:QKM131090 QUI131087:QUI131090 REE131087:REE131090 ROA131087:ROA131090 RXW131087:RXW131090 SHS131087:SHS131090 SRO131087:SRO131090 TBK131087:TBK131090 TLG131087:TLG131090 TVC131087:TVC131090 UEY131087:UEY131090 UOU131087:UOU131090 UYQ131087:UYQ131090 VIM131087:VIM131090 VSI131087:VSI131090 WCE131087:WCE131090 WMA131087:WMA131090 WVW131087:WVW131090 P196623:P196626 JK196623:JK196626 TG196623:TG196626 ADC196623:ADC196626 AMY196623:AMY196626 AWU196623:AWU196626 BGQ196623:BGQ196626 BQM196623:BQM196626 CAI196623:CAI196626 CKE196623:CKE196626 CUA196623:CUA196626 DDW196623:DDW196626 DNS196623:DNS196626 DXO196623:DXO196626 EHK196623:EHK196626 ERG196623:ERG196626 FBC196623:FBC196626 FKY196623:FKY196626 FUU196623:FUU196626 GEQ196623:GEQ196626 GOM196623:GOM196626 GYI196623:GYI196626 HIE196623:HIE196626 HSA196623:HSA196626 IBW196623:IBW196626 ILS196623:ILS196626 IVO196623:IVO196626 JFK196623:JFK196626 JPG196623:JPG196626 JZC196623:JZC196626 KIY196623:KIY196626 KSU196623:KSU196626 LCQ196623:LCQ196626 LMM196623:LMM196626 LWI196623:LWI196626 MGE196623:MGE196626 MQA196623:MQA196626 MZW196623:MZW196626 NJS196623:NJS196626 NTO196623:NTO196626 ODK196623:ODK196626 ONG196623:ONG196626 OXC196623:OXC196626 PGY196623:PGY196626 PQU196623:PQU196626 QAQ196623:QAQ196626 QKM196623:QKM196626 QUI196623:QUI196626 REE196623:REE196626 ROA196623:ROA196626 RXW196623:RXW196626 SHS196623:SHS196626 SRO196623:SRO196626 TBK196623:TBK196626 TLG196623:TLG196626 TVC196623:TVC196626 UEY196623:UEY196626 UOU196623:UOU196626 UYQ196623:UYQ196626 VIM196623:VIM196626 VSI196623:VSI196626 WCE196623:WCE196626 WMA196623:WMA196626 WVW196623:WVW196626 P262159:P262162 JK262159:JK262162 TG262159:TG262162 ADC262159:ADC262162 AMY262159:AMY262162 AWU262159:AWU262162 BGQ262159:BGQ262162 BQM262159:BQM262162 CAI262159:CAI262162 CKE262159:CKE262162 CUA262159:CUA262162 DDW262159:DDW262162 DNS262159:DNS262162 DXO262159:DXO262162 EHK262159:EHK262162 ERG262159:ERG262162 FBC262159:FBC262162 FKY262159:FKY262162 FUU262159:FUU262162 GEQ262159:GEQ262162 GOM262159:GOM262162 GYI262159:GYI262162 HIE262159:HIE262162 HSA262159:HSA262162 IBW262159:IBW262162 ILS262159:ILS262162 IVO262159:IVO262162 JFK262159:JFK262162 JPG262159:JPG262162 JZC262159:JZC262162 KIY262159:KIY262162 KSU262159:KSU262162 LCQ262159:LCQ262162 LMM262159:LMM262162 LWI262159:LWI262162 MGE262159:MGE262162 MQA262159:MQA262162 MZW262159:MZW262162 NJS262159:NJS262162 NTO262159:NTO262162 ODK262159:ODK262162 ONG262159:ONG262162 OXC262159:OXC262162 PGY262159:PGY262162 PQU262159:PQU262162 QAQ262159:QAQ262162 QKM262159:QKM262162 QUI262159:QUI262162 REE262159:REE262162 ROA262159:ROA262162 RXW262159:RXW262162 SHS262159:SHS262162 SRO262159:SRO262162 TBK262159:TBK262162 TLG262159:TLG262162 TVC262159:TVC262162 UEY262159:UEY262162 UOU262159:UOU262162 UYQ262159:UYQ262162 VIM262159:VIM262162 VSI262159:VSI262162 WCE262159:WCE262162 WMA262159:WMA262162 WVW262159:WVW262162 P327695:P327698 JK327695:JK327698 TG327695:TG327698 ADC327695:ADC327698 AMY327695:AMY327698 AWU327695:AWU327698 BGQ327695:BGQ327698 BQM327695:BQM327698 CAI327695:CAI327698 CKE327695:CKE327698 CUA327695:CUA327698 DDW327695:DDW327698 DNS327695:DNS327698 DXO327695:DXO327698 EHK327695:EHK327698 ERG327695:ERG327698 FBC327695:FBC327698 FKY327695:FKY327698 FUU327695:FUU327698 GEQ327695:GEQ327698 GOM327695:GOM327698 GYI327695:GYI327698 HIE327695:HIE327698 HSA327695:HSA327698 IBW327695:IBW327698 ILS327695:ILS327698 IVO327695:IVO327698 JFK327695:JFK327698 JPG327695:JPG327698 JZC327695:JZC327698 KIY327695:KIY327698 KSU327695:KSU327698 LCQ327695:LCQ327698 LMM327695:LMM327698 LWI327695:LWI327698 MGE327695:MGE327698 MQA327695:MQA327698 MZW327695:MZW327698 NJS327695:NJS327698 NTO327695:NTO327698 ODK327695:ODK327698 ONG327695:ONG327698 OXC327695:OXC327698 PGY327695:PGY327698 PQU327695:PQU327698 QAQ327695:QAQ327698 QKM327695:QKM327698 QUI327695:QUI327698 REE327695:REE327698 ROA327695:ROA327698 RXW327695:RXW327698 SHS327695:SHS327698 SRO327695:SRO327698 TBK327695:TBK327698 TLG327695:TLG327698 TVC327695:TVC327698 UEY327695:UEY327698 UOU327695:UOU327698 UYQ327695:UYQ327698 VIM327695:VIM327698 VSI327695:VSI327698 WCE327695:WCE327698 WMA327695:WMA327698 WVW327695:WVW327698 P393231:P393234 JK393231:JK393234 TG393231:TG393234 ADC393231:ADC393234 AMY393231:AMY393234 AWU393231:AWU393234 BGQ393231:BGQ393234 BQM393231:BQM393234 CAI393231:CAI393234 CKE393231:CKE393234 CUA393231:CUA393234 DDW393231:DDW393234 DNS393231:DNS393234 DXO393231:DXO393234 EHK393231:EHK393234 ERG393231:ERG393234 FBC393231:FBC393234 FKY393231:FKY393234 FUU393231:FUU393234 GEQ393231:GEQ393234 GOM393231:GOM393234 GYI393231:GYI393234 HIE393231:HIE393234 HSA393231:HSA393234 IBW393231:IBW393234 ILS393231:ILS393234 IVO393231:IVO393234 JFK393231:JFK393234 JPG393231:JPG393234 JZC393231:JZC393234 KIY393231:KIY393234 KSU393231:KSU393234 LCQ393231:LCQ393234 LMM393231:LMM393234 LWI393231:LWI393234 MGE393231:MGE393234 MQA393231:MQA393234 MZW393231:MZW393234 NJS393231:NJS393234 NTO393231:NTO393234 ODK393231:ODK393234 ONG393231:ONG393234 OXC393231:OXC393234 PGY393231:PGY393234 PQU393231:PQU393234 QAQ393231:QAQ393234 QKM393231:QKM393234 QUI393231:QUI393234 REE393231:REE393234 ROA393231:ROA393234 RXW393231:RXW393234 SHS393231:SHS393234 SRO393231:SRO393234 TBK393231:TBK393234 TLG393231:TLG393234 TVC393231:TVC393234 UEY393231:UEY393234 UOU393231:UOU393234 UYQ393231:UYQ393234 VIM393231:VIM393234 VSI393231:VSI393234 WCE393231:WCE393234 WMA393231:WMA393234 WVW393231:WVW393234 P458767:P458770 JK458767:JK458770 TG458767:TG458770 ADC458767:ADC458770 AMY458767:AMY458770 AWU458767:AWU458770 BGQ458767:BGQ458770 BQM458767:BQM458770 CAI458767:CAI458770 CKE458767:CKE458770 CUA458767:CUA458770 DDW458767:DDW458770 DNS458767:DNS458770 DXO458767:DXO458770 EHK458767:EHK458770 ERG458767:ERG458770 FBC458767:FBC458770 FKY458767:FKY458770 FUU458767:FUU458770 GEQ458767:GEQ458770 GOM458767:GOM458770 GYI458767:GYI458770 HIE458767:HIE458770 HSA458767:HSA458770 IBW458767:IBW458770 ILS458767:ILS458770 IVO458767:IVO458770 JFK458767:JFK458770 JPG458767:JPG458770 JZC458767:JZC458770 KIY458767:KIY458770 KSU458767:KSU458770 LCQ458767:LCQ458770 LMM458767:LMM458770 LWI458767:LWI458770 MGE458767:MGE458770 MQA458767:MQA458770 MZW458767:MZW458770 NJS458767:NJS458770 NTO458767:NTO458770 ODK458767:ODK458770 ONG458767:ONG458770 OXC458767:OXC458770 PGY458767:PGY458770 PQU458767:PQU458770 QAQ458767:QAQ458770 QKM458767:QKM458770 QUI458767:QUI458770 REE458767:REE458770 ROA458767:ROA458770 RXW458767:RXW458770 SHS458767:SHS458770 SRO458767:SRO458770 TBK458767:TBK458770 TLG458767:TLG458770 TVC458767:TVC458770 UEY458767:UEY458770 UOU458767:UOU458770 UYQ458767:UYQ458770 VIM458767:VIM458770 VSI458767:VSI458770 WCE458767:WCE458770 WMA458767:WMA458770 WVW458767:WVW458770 P524303:P524306 JK524303:JK524306 TG524303:TG524306 ADC524303:ADC524306 AMY524303:AMY524306 AWU524303:AWU524306 BGQ524303:BGQ524306 BQM524303:BQM524306 CAI524303:CAI524306 CKE524303:CKE524306 CUA524303:CUA524306 DDW524303:DDW524306 DNS524303:DNS524306 DXO524303:DXO524306 EHK524303:EHK524306 ERG524303:ERG524306 FBC524303:FBC524306 FKY524303:FKY524306 FUU524303:FUU524306 GEQ524303:GEQ524306 GOM524303:GOM524306 GYI524303:GYI524306 HIE524303:HIE524306 HSA524303:HSA524306 IBW524303:IBW524306 ILS524303:ILS524306 IVO524303:IVO524306 JFK524303:JFK524306 JPG524303:JPG524306 JZC524303:JZC524306 KIY524303:KIY524306 KSU524303:KSU524306 LCQ524303:LCQ524306 LMM524303:LMM524306 LWI524303:LWI524306 MGE524303:MGE524306 MQA524303:MQA524306 MZW524303:MZW524306 NJS524303:NJS524306 NTO524303:NTO524306 ODK524303:ODK524306 ONG524303:ONG524306 OXC524303:OXC524306 PGY524303:PGY524306 PQU524303:PQU524306 QAQ524303:QAQ524306 QKM524303:QKM524306 QUI524303:QUI524306 REE524303:REE524306 ROA524303:ROA524306 RXW524303:RXW524306 SHS524303:SHS524306 SRO524303:SRO524306 TBK524303:TBK524306 TLG524303:TLG524306 TVC524303:TVC524306 UEY524303:UEY524306 UOU524303:UOU524306 UYQ524303:UYQ524306 VIM524303:VIM524306 VSI524303:VSI524306 WCE524303:WCE524306 WMA524303:WMA524306 WVW524303:WVW524306 P589839:P589842 JK589839:JK589842 TG589839:TG589842 ADC589839:ADC589842 AMY589839:AMY589842 AWU589839:AWU589842 BGQ589839:BGQ589842 BQM589839:BQM589842 CAI589839:CAI589842 CKE589839:CKE589842 CUA589839:CUA589842 DDW589839:DDW589842 DNS589839:DNS589842 DXO589839:DXO589842 EHK589839:EHK589842 ERG589839:ERG589842 FBC589839:FBC589842 FKY589839:FKY589842 FUU589839:FUU589842 GEQ589839:GEQ589842 GOM589839:GOM589842 GYI589839:GYI589842 HIE589839:HIE589842 HSA589839:HSA589842 IBW589839:IBW589842 ILS589839:ILS589842 IVO589839:IVO589842 JFK589839:JFK589842 JPG589839:JPG589842 JZC589839:JZC589842 KIY589839:KIY589842 KSU589839:KSU589842 LCQ589839:LCQ589842 LMM589839:LMM589842 LWI589839:LWI589842 MGE589839:MGE589842 MQA589839:MQA589842 MZW589839:MZW589842 NJS589839:NJS589842 NTO589839:NTO589842 ODK589839:ODK589842 ONG589839:ONG589842 OXC589839:OXC589842 PGY589839:PGY589842 PQU589839:PQU589842 QAQ589839:QAQ589842 QKM589839:QKM589842 QUI589839:QUI589842 REE589839:REE589842 ROA589839:ROA589842 RXW589839:RXW589842 SHS589839:SHS589842 SRO589839:SRO589842 TBK589839:TBK589842 TLG589839:TLG589842 TVC589839:TVC589842 UEY589839:UEY589842 UOU589839:UOU589842 UYQ589839:UYQ589842 VIM589839:VIM589842 VSI589839:VSI589842 WCE589839:WCE589842 WMA589839:WMA589842 WVW589839:WVW589842 P655375:P655378 JK655375:JK655378 TG655375:TG655378 ADC655375:ADC655378 AMY655375:AMY655378 AWU655375:AWU655378 BGQ655375:BGQ655378 BQM655375:BQM655378 CAI655375:CAI655378 CKE655375:CKE655378 CUA655375:CUA655378 DDW655375:DDW655378 DNS655375:DNS655378 DXO655375:DXO655378 EHK655375:EHK655378 ERG655375:ERG655378 FBC655375:FBC655378 FKY655375:FKY655378 FUU655375:FUU655378 GEQ655375:GEQ655378 GOM655375:GOM655378 GYI655375:GYI655378 HIE655375:HIE655378 HSA655375:HSA655378 IBW655375:IBW655378 ILS655375:ILS655378 IVO655375:IVO655378 JFK655375:JFK655378 JPG655375:JPG655378 JZC655375:JZC655378 KIY655375:KIY655378 KSU655375:KSU655378 LCQ655375:LCQ655378 LMM655375:LMM655378 LWI655375:LWI655378 MGE655375:MGE655378 MQA655375:MQA655378 MZW655375:MZW655378 NJS655375:NJS655378 NTO655375:NTO655378 ODK655375:ODK655378 ONG655375:ONG655378 OXC655375:OXC655378 PGY655375:PGY655378 PQU655375:PQU655378 QAQ655375:QAQ655378 QKM655375:QKM655378 QUI655375:QUI655378 REE655375:REE655378 ROA655375:ROA655378 RXW655375:RXW655378 SHS655375:SHS655378 SRO655375:SRO655378 TBK655375:TBK655378 TLG655375:TLG655378 TVC655375:TVC655378 UEY655375:UEY655378 UOU655375:UOU655378 UYQ655375:UYQ655378 VIM655375:VIM655378 VSI655375:VSI655378 WCE655375:WCE655378 WMA655375:WMA655378 WVW655375:WVW655378 P720911:P720914 JK720911:JK720914 TG720911:TG720914 ADC720911:ADC720914 AMY720911:AMY720914 AWU720911:AWU720914 BGQ720911:BGQ720914 BQM720911:BQM720914 CAI720911:CAI720914 CKE720911:CKE720914 CUA720911:CUA720914 DDW720911:DDW720914 DNS720911:DNS720914 DXO720911:DXO720914 EHK720911:EHK720914 ERG720911:ERG720914 FBC720911:FBC720914 FKY720911:FKY720914 FUU720911:FUU720914 GEQ720911:GEQ720914 GOM720911:GOM720914 GYI720911:GYI720914 HIE720911:HIE720914 HSA720911:HSA720914 IBW720911:IBW720914 ILS720911:ILS720914 IVO720911:IVO720914 JFK720911:JFK720914 JPG720911:JPG720914 JZC720911:JZC720914 KIY720911:KIY720914 KSU720911:KSU720914 LCQ720911:LCQ720914 LMM720911:LMM720914 LWI720911:LWI720914 MGE720911:MGE720914 MQA720911:MQA720914 MZW720911:MZW720914 NJS720911:NJS720914 NTO720911:NTO720914 ODK720911:ODK720914 ONG720911:ONG720914 OXC720911:OXC720914 PGY720911:PGY720914 PQU720911:PQU720914 QAQ720911:QAQ720914 QKM720911:QKM720914 QUI720911:QUI720914 REE720911:REE720914 ROA720911:ROA720914 RXW720911:RXW720914 SHS720911:SHS720914 SRO720911:SRO720914 TBK720911:TBK720914 TLG720911:TLG720914 TVC720911:TVC720914 UEY720911:UEY720914 UOU720911:UOU720914 UYQ720911:UYQ720914 VIM720911:VIM720914 VSI720911:VSI720914 WCE720911:WCE720914 WMA720911:WMA720914 WVW720911:WVW720914 P786447:P786450 JK786447:JK786450 TG786447:TG786450 ADC786447:ADC786450 AMY786447:AMY786450 AWU786447:AWU786450 BGQ786447:BGQ786450 BQM786447:BQM786450 CAI786447:CAI786450 CKE786447:CKE786450 CUA786447:CUA786450 DDW786447:DDW786450 DNS786447:DNS786450 DXO786447:DXO786450 EHK786447:EHK786450 ERG786447:ERG786450 FBC786447:FBC786450 FKY786447:FKY786450 FUU786447:FUU786450 GEQ786447:GEQ786450 GOM786447:GOM786450 GYI786447:GYI786450 HIE786447:HIE786450 HSA786447:HSA786450 IBW786447:IBW786450 ILS786447:ILS786450 IVO786447:IVO786450 JFK786447:JFK786450 JPG786447:JPG786450 JZC786447:JZC786450 KIY786447:KIY786450 KSU786447:KSU786450 LCQ786447:LCQ786450 LMM786447:LMM786450 LWI786447:LWI786450 MGE786447:MGE786450 MQA786447:MQA786450 MZW786447:MZW786450 NJS786447:NJS786450 NTO786447:NTO786450 ODK786447:ODK786450 ONG786447:ONG786450 OXC786447:OXC786450 PGY786447:PGY786450 PQU786447:PQU786450 QAQ786447:QAQ786450 QKM786447:QKM786450 QUI786447:QUI786450 REE786447:REE786450 ROA786447:ROA786450 RXW786447:RXW786450 SHS786447:SHS786450 SRO786447:SRO786450 TBK786447:TBK786450 TLG786447:TLG786450 TVC786447:TVC786450 UEY786447:UEY786450 UOU786447:UOU786450 UYQ786447:UYQ786450 VIM786447:VIM786450 VSI786447:VSI786450 WCE786447:WCE786450 WMA786447:WMA786450 WVW786447:WVW786450 P851983:P851986 JK851983:JK851986 TG851983:TG851986 ADC851983:ADC851986 AMY851983:AMY851986 AWU851983:AWU851986 BGQ851983:BGQ851986 BQM851983:BQM851986 CAI851983:CAI851986 CKE851983:CKE851986 CUA851983:CUA851986 DDW851983:DDW851986 DNS851983:DNS851986 DXO851983:DXO851986 EHK851983:EHK851986 ERG851983:ERG851986 FBC851983:FBC851986 FKY851983:FKY851986 FUU851983:FUU851986 GEQ851983:GEQ851986 GOM851983:GOM851986 GYI851983:GYI851986 HIE851983:HIE851986 HSA851983:HSA851986 IBW851983:IBW851986 ILS851983:ILS851986 IVO851983:IVO851986 JFK851983:JFK851986 JPG851983:JPG851986 JZC851983:JZC851986 KIY851983:KIY851986 KSU851983:KSU851986 LCQ851983:LCQ851986 LMM851983:LMM851986 LWI851983:LWI851986 MGE851983:MGE851986 MQA851983:MQA851986 MZW851983:MZW851986 NJS851983:NJS851986 NTO851983:NTO851986 ODK851983:ODK851986 ONG851983:ONG851986 OXC851983:OXC851986 PGY851983:PGY851986 PQU851983:PQU851986 QAQ851983:QAQ851986 QKM851983:QKM851986 QUI851983:QUI851986 REE851983:REE851986 ROA851983:ROA851986 RXW851983:RXW851986 SHS851983:SHS851986 SRO851983:SRO851986 TBK851983:TBK851986 TLG851983:TLG851986 TVC851983:TVC851986 UEY851983:UEY851986 UOU851983:UOU851986 UYQ851983:UYQ851986 VIM851983:VIM851986 VSI851983:VSI851986 WCE851983:WCE851986 WMA851983:WMA851986 WVW851983:WVW851986 P917519:P917522 JK917519:JK917522 TG917519:TG917522 ADC917519:ADC917522 AMY917519:AMY917522 AWU917519:AWU917522 BGQ917519:BGQ917522 BQM917519:BQM917522 CAI917519:CAI917522 CKE917519:CKE917522 CUA917519:CUA917522 DDW917519:DDW917522 DNS917519:DNS917522 DXO917519:DXO917522 EHK917519:EHK917522 ERG917519:ERG917522 FBC917519:FBC917522 FKY917519:FKY917522 FUU917519:FUU917522 GEQ917519:GEQ917522 GOM917519:GOM917522 GYI917519:GYI917522 HIE917519:HIE917522 HSA917519:HSA917522 IBW917519:IBW917522 ILS917519:ILS917522 IVO917519:IVO917522 JFK917519:JFK917522 JPG917519:JPG917522 JZC917519:JZC917522 KIY917519:KIY917522 KSU917519:KSU917522 LCQ917519:LCQ917522 LMM917519:LMM917522 LWI917519:LWI917522 MGE917519:MGE917522 MQA917519:MQA917522 MZW917519:MZW917522 NJS917519:NJS917522 NTO917519:NTO917522 ODK917519:ODK917522 ONG917519:ONG917522 OXC917519:OXC917522 PGY917519:PGY917522 PQU917519:PQU917522 QAQ917519:QAQ917522 QKM917519:QKM917522 QUI917519:QUI917522 REE917519:REE917522 ROA917519:ROA917522 RXW917519:RXW917522 SHS917519:SHS917522 SRO917519:SRO917522 TBK917519:TBK917522 TLG917519:TLG917522 TVC917519:TVC917522 UEY917519:UEY917522 UOU917519:UOU917522 UYQ917519:UYQ917522 VIM917519:VIM917522 VSI917519:VSI917522 WCE917519:WCE917522 WMA917519:WMA917522 WVW917519:WVW917522 P983055:P983058 JK983055:JK983058 TG983055:TG983058 ADC983055:ADC983058 AMY983055:AMY983058 AWU983055:AWU983058 BGQ983055:BGQ983058 BQM983055:BQM983058 CAI983055:CAI983058 CKE983055:CKE983058 CUA983055:CUA983058 DDW983055:DDW983058 DNS983055:DNS983058 DXO983055:DXO983058 EHK983055:EHK983058 ERG983055:ERG983058 FBC983055:FBC983058 FKY983055:FKY983058 FUU983055:FUU983058 GEQ983055:GEQ983058 GOM983055:GOM983058 GYI983055:GYI983058 HIE983055:HIE983058 HSA983055:HSA983058 IBW983055:IBW983058 ILS983055:ILS983058 IVO983055:IVO983058 JFK983055:JFK983058 JPG983055:JPG983058 JZC983055:JZC983058 KIY983055:KIY983058 KSU983055:KSU983058 LCQ983055:LCQ983058 LMM983055:LMM983058 LWI983055:LWI983058 MGE983055:MGE983058 MQA983055:MQA983058 MZW983055:MZW983058 NJS983055:NJS983058 NTO983055:NTO983058 ODK983055:ODK983058 ONG983055:ONG983058 OXC983055:OXC983058 PGY983055:PGY983058 PQU983055:PQU983058 QAQ983055:QAQ983058 QKM983055:QKM983058 QUI983055:QUI983058 REE983055:REE983058 ROA983055:ROA983058 RXW983055:RXW983058 SHS983055:SHS983058 SRO983055:SRO983058 TBK983055:TBK983058 TLG983055:TLG983058 TVC983055:TVC983058 UEY983055:UEY983058 UOU983055:UOU983058 UYQ983055:UYQ983058 VIM983055:VIM983058 VSI983055:VSI983058 WCE983055:WCE983058 WMA983055:WMA983058 JK14:JK17" xr:uid="{00000000-0002-0000-0B00-000002000000}">
      <formula1>"100,60,25,10"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DL41"/>
  <sheetViews>
    <sheetView zoomScale="48" zoomScaleNormal="244" zoomScaleSheetLayoutView="100" workbookViewId="0">
      <pane xSplit="1" topLeftCell="H1" activePane="topRight" state="frozen"/>
      <selection activeCell="A6" sqref="A6"/>
      <selection pane="topRight" activeCell="P5" sqref="P5:T5"/>
    </sheetView>
  </sheetViews>
  <sheetFormatPr baseColWidth="10" defaultRowHeight="12.75"/>
  <cols>
    <col min="1" max="2" width="11.42578125" style="85"/>
    <col min="3" max="3" width="24.85546875" style="85" customWidth="1"/>
    <col min="4" max="4" width="11.42578125" style="85"/>
    <col min="5" max="5" width="16" style="86" customWidth="1"/>
    <col min="6" max="6" width="26.42578125" style="86" customWidth="1"/>
    <col min="7" max="7" width="35.140625" style="85" customWidth="1"/>
    <col min="8" max="8" width="41.28515625" style="85" customWidth="1"/>
    <col min="9" max="9" width="30.42578125" style="85" customWidth="1"/>
    <col min="10" max="10" width="15.42578125" style="85" customWidth="1"/>
    <col min="11" max="11" width="28.140625" style="85" customWidth="1"/>
    <col min="12" max="12" width="6.140625" style="85" customWidth="1"/>
    <col min="13" max="13" width="6.7109375" style="87" customWidth="1"/>
    <col min="14" max="14" width="9.28515625" style="88" customWidth="1"/>
    <col min="15" max="15" width="10.85546875" style="85" customWidth="1"/>
    <col min="16" max="16" width="9.85546875" style="85" customWidth="1"/>
    <col min="17" max="18" width="17.28515625" style="87" customWidth="1"/>
    <col min="19" max="19" width="16.85546875" style="87" customWidth="1"/>
    <col min="20" max="20" width="48.140625" style="87" customWidth="1"/>
    <col min="21" max="21" width="18.85546875" style="87" customWidth="1"/>
    <col min="22" max="22" width="37.28515625" style="87" bestFit="1" customWidth="1"/>
    <col min="23" max="23" width="12.140625" style="85" customWidth="1"/>
    <col min="24" max="24" width="16" style="85" customWidth="1"/>
    <col min="25" max="25" width="15.42578125" style="85" customWidth="1"/>
    <col min="26" max="26" width="18.140625" style="85" customWidth="1"/>
    <col min="27" max="27" width="47.140625" style="86" customWidth="1"/>
    <col min="28" max="28" width="51.7109375" style="85" customWidth="1"/>
    <col min="29" max="16384" width="11.42578125" style="85"/>
  </cols>
  <sheetData>
    <row r="1" spans="1:116" ht="13.5" thickBot="1"/>
    <row r="2" spans="1:116" s="90" customFormat="1" ht="53.2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row>
    <row r="3" spans="1:116" s="90" customFormat="1" ht="53.2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row>
    <row r="4" spans="1:116" s="90" customFormat="1" ht="53.2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row>
    <row r="5" spans="1:116" s="90" customFormat="1" ht="53.25" customHeight="1" thickBot="1">
      <c r="A5" s="248"/>
      <c r="B5" s="249"/>
      <c r="C5" s="249"/>
      <c r="D5" s="249"/>
      <c r="E5" s="249"/>
      <c r="F5" s="249"/>
      <c r="G5" s="250"/>
      <c r="H5" s="251"/>
      <c r="I5" s="251"/>
      <c r="J5" s="251"/>
      <c r="K5" s="251"/>
      <c r="L5" s="251"/>
      <c r="M5" s="251"/>
      <c r="N5" s="251"/>
      <c r="O5" s="251"/>
      <c r="P5" s="251" t="s">
        <v>345</v>
      </c>
      <c r="Q5" s="251"/>
      <c r="R5" s="251"/>
      <c r="S5" s="251"/>
      <c r="T5" s="251"/>
      <c r="U5" s="251" t="s">
        <v>338</v>
      </c>
      <c r="V5" s="251"/>
      <c r="W5" s="251"/>
      <c r="X5" s="251"/>
      <c r="Y5" s="251"/>
      <c r="Z5" s="251"/>
      <c r="AA5" s="252" t="s">
        <v>192</v>
      </c>
      <c r="AB5" s="253"/>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row>
    <row r="6" spans="1:116" s="91" customFormat="1" ht="182.25" customHeight="1" thickBot="1">
      <c r="A6" s="214"/>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6"/>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row>
    <row r="7" spans="1:116" s="91" customFormat="1" ht="150.75" customHeight="1">
      <c r="A7" s="226" t="s">
        <v>1</v>
      </c>
      <c r="B7" s="228" t="s">
        <v>2</v>
      </c>
      <c r="C7" s="230" t="s">
        <v>3</v>
      </c>
      <c r="D7" s="232" t="s">
        <v>4</v>
      </c>
      <c r="E7" s="234" t="s">
        <v>5</v>
      </c>
      <c r="F7" s="159" t="s">
        <v>108</v>
      </c>
      <c r="G7" s="159" t="s">
        <v>107</v>
      </c>
      <c r="H7" s="235" t="s">
        <v>8</v>
      </c>
      <c r="I7" s="236" t="s">
        <v>9</v>
      </c>
      <c r="J7" s="236"/>
      <c r="K7" s="236"/>
      <c r="L7" s="236" t="s">
        <v>10</v>
      </c>
      <c r="M7" s="236"/>
      <c r="N7" s="236"/>
      <c r="O7" s="236"/>
      <c r="P7" s="236"/>
      <c r="Q7" s="236"/>
      <c r="R7" s="236"/>
      <c r="S7" s="236"/>
      <c r="T7" s="157"/>
      <c r="U7" s="237" t="s">
        <v>11</v>
      </c>
      <c r="V7" s="237"/>
      <c r="W7" s="237"/>
      <c r="X7" s="237" t="s">
        <v>12</v>
      </c>
      <c r="Y7" s="237"/>
      <c r="Z7" s="237"/>
      <c r="AA7" s="237"/>
      <c r="AB7" s="237"/>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row>
    <row r="8" spans="1:116" s="94" customFormat="1" ht="144.75" customHeight="1" thickBot="1">
      <c r="A8" s="227"/>
      <c r="B8" s="229"/>
      <c r="C8" s="231"/>
      <c r="D8" s="233"/>
      <c r="E8" s="234"/>
      <c r="F8" s="153" t="s">
        <v>7</v>
      </c>
      <c r="G8" s="153" t="s">
        <v>6</v>
      </c>
      <c r="H8" s="235"/>
      <c r="I8" s="92" t="s">
        <v>13</v>
      </c>
      <c r="J8" s="92" t="s">
        <v>14</v>
      </c>
      <c r="K8" s="92" t="s">
        <v>15</v>
      </c>
      <c r="L8" s="92" t="s">
        <v>16</v>
      </c>
      <c r="M8" s="92" t="s">
        <v>17</v>
      </c>
      <c r="N8" s="92" t="s">
        <v>18</v>
      </c>
      <c r="O8" s="92" t="s">
        <v>19</v>
      </c>
      <c r="P8" s="92" t="s">
        <v>20</v>
      </c>
      <c r="Q8" s="92" t="s">
        <v>21</v>
      </c>
      <c r="R8" s="92" t="s">
        <v>22</v>
      </c>
      <c r="S8" s="92" t="s">
        <v>23</v>
      </c>
      <c r="T8" s="92" t="s">
        <v>24</v>
      </c>
      <c r="U8" s="92" t="s">
        <v>25</v>
      </c>
      <c r="V8" s="92" t="s">
        <v>26</v>
      </c>
      <c r="W8" s="92" t="s">
        <v>27</v>
      </c>
      <c r="X8" s="92" t="s">
        <v>28</v>
      </c>
      <c r="Y8" s="92" t="s">
        <v>29</v>
      </c>
      <c r="Z8" s="92" t="s">
        <v>30</v>
      </c>
      <c r="AA8" s="92" t="s">
        <v>31</v>
      </c>
      <c r="AB8" s="92" t="s">
        <v>32</v>
      </c>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row>
    <row r="9" spans="1:116" s="104" customFormat="1" ht="76.5" customHeight="1">
      <c r="A9" s="217" t="s">
        <v>33</v>
      </c>
      <c r="B9" s="219" t="s">
        <v>204</v>
      </c>
      <c r="C9" s="221" t="str">
        <f>+CARGOS!F4</f>
        <v>Representar legalmente al Instituto Municipal de Cultura y turismo de Tenjo en todos los actos que se deriven de su cargo, Diseñar y presentar al Consejo Directivo para su aprobación, las políticas culturales y el Plan de Desarrollo cultural para el Municipio, el cual contiene los programas, proyectos y actividades que se realizarán durante el periodo administrativo de la Alcaldía Municipal bajo criterios prospectivos, Ordenar la ejecución presupuestal del Instituto Municipal de Cultura y Turismo de Tenjo, Administrar los recursos físicos, patrimoniales, financieros y de personal del IMCTT, emitiendo los actos administrativos necesarios para
el buen funcionamiento y el desarrollo de la institución, Cumplir e Implementar las acciones resultantes de los Acuerdos emanados del
Consejo Directivo del IMCTT, Dirigir las subdirecciones de Cultura - Turismo y demás dependencias que conforman la estructura del Instituto implementando las herramientas necesarias para el desarrollo, seguimiento, cumplimiento y evaluación de sus planes de gestión, Digitación, supervisión de contratos, a cargo de proyectos Culturales y Turisticos,atencion medios de comunicación,desplazamientos,Informes,atención al público, recepción de llamadas, Presentar los informes de gestión a Alcaldía, Consejo Directivo, al Concejo Municipal y organismos de control, cuando estos lo soliciten</v>
      </c>
      <c r="D9" s="224" t="s">
        <v>205</v>
      </c>
      <c r="E9" s="95" t="s">
        <v>34</v>
      </c>
      <c r="F9" s="158" t="s">
        <v>36</v>
      </c>
      <c r="G9" s="96" t="s">
        <v>35</v>
      </c>
      <c r="H9" s="98" t="s">
        <v>37</v>
      </c>
      <c r="I9" s="98" t="s">
        <v>38</v>
      </c>
      <c r="J9" s="98" t="s">
        <v>38</v>
      </c>
      <c r="K9" s="98" t="s">
        <v>39</v>
      </c>
      <c r="L9" s="96">
        <v>2</v>
      </c>
      <c r="M9" s="96">
        <v>2</v>
      </c>
      <c r="N9" s="96">
        <f>L9*M9</f>
        <v>4</v>
      </c>
      <c r="O9" s="99" t="str">
        <f>LOOKUP(N9,{2;4;6;8;10;12;18;20;24;30;40},{"Bajo";"Bajo";"Medio";"Medio";"Alto";" Alto ";" Alto ";"Alto";"Muy Alto";"Muy Alto";"Muy Alto"})</f>
        <v>Bajo</v>
      </c>
      <c r="P9" s="96">
        <v>10</v>
      </c>
      <c r="Q9" s="95">
        <f>P9*N9</f>
        <v>40</v>
      </c>
      <c r="R9" s="100" t="str">
        <f>IF(Q9&gt;=600,"I",IF(Q9&gt;=150,"II",IF(Q9&gt;=40,"III",IF(Q9&gt;=1,"IV"))))</f>
        <v>III</v>
      </c>
      <c r="S9" s="101" t="str">
        <f>IF(R9="I","NO ACEPTABLE",IF(R9="II", "ACEPTABLE CON CONTROL", IF(R9="III","ACEPTABLE",IF(R9="IV","ACEPTABLE","NA"))))</f>
        <v>ACEPTABLE</v>
      </c>
      <c r="T9" s="98" t="str">
        <f t="shared" ref="T9:T21" si="0">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98">
        <v>1</v>
      </c>
      <c r="V9" s="98" t="s">
        <v>40</v>
      </c>
      <c r="W9" s="98" t="s">
        <v>41</v>
      </c>
      <c r="X9" s="102"/>
      <c r="Y9" s="102"/>
      <c r="Z9" s="102"/>
      <c r="AA9" s="98" t="s">
        <v>242</v>
      </c>
      <c r="AB9" s="98" t="s">
        <v>42</v>
      </c>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row>
    <row r="10" spans="1:116" s="94" customFormat="1" ht="87.75" customHeight="1">
      <c r="A10" s="218"/>
      <c r="B10" s="220"/>
      <c r="C10" s="222"/>
      <c r="D10" s="225"/>
      <c r="E10" s="61" t="s">
        <v>34</v>
      </c>
      <c r="F10" s="97" t="s">
        <v>44</v>
      </c>
      <c r="G10" s="105" t="s">
        <v>43</v>
      </c>
      <c r="H10" s="62" t="s">
        <v>243</v>
      </c>
      <c r="I10" s="144" t="s">
        <v>143</v>
      </c>
      <c r="J10" s="106" t="s">
        <v>38</v>
      </c>
      <c r="K10" s="106" t="s">
        <v>39</v>
      </c>
      <c r="L10" s="105">
        <v>2</v>
      </c>
      <c r="M10" s="105">
        <v>2</v>
      </c>
      <c r="N10" s="105">
        <f t="shared" ref="N10:N21" si="1">L10*M10</f>
        <v>4</v>
      </c>
      <c r="O10" s="107" t="str">
        <f>LOOKUP(N10,{2;4;6;8;10;12;18;20;24;30;40},{"Bajo";"Bajo";"Medio";"Medio";"Alto";" Alto ";" Alto ";"Alto";"Muy Alto";"Muy Alto";"Muy Alto"})</f>
        <v>Bajo</v>
      </c>
      <c r="P10" s="105">
        <v>25</v>
      </c>
      <c r="Q10" s="108">
        <f t="shared" ref="Q10:Q21" si="2">P10*N10</f>
        <v>100</v>
      </c>
      <c r="R10" s="109" t="str">
        <f t="shared" ref="R10:R19" si="3">IF(Q10&gt;=600,"I",IF(Q10&gt;=150,"II",IF(Q10&gt;=40,"III",IF(Q10&gt;=1,"IV"))))</f>
        <v>III</v>
      </c>
      <c r="S10" s="110" t="str">
        <f t="shared" ref="S10:S19" si="4">IF(R10="I","NO ACEPTABLE",IF(R10="II", "ACEPTABLE CON CONTROL", IF(R10="III","ACEPTABLE",IF(R10="IV","ACEPTABLE","NA"))))</f>
        <v>ACEPTABLE</v>
      </c>
      <c r="T10" s="106" t="str">
        <f t="shared" si="0"/>
        <v>Mejorar si es posible, seria conveniente mejorar la intervención y su rentabilidad y se deben hacer comprobaciones periódicas para asegurar que ese riesgo es aceptable</v>
      </c>
      <c r="U10" s="106">
        <f>+U9</f>
        <v>1</v>
      </c>
      <c r="V10" s="62" t="s">
        <v>45</v>
      </c>
      <c r="W10" s="106" t="s">
        <v>41</v>
      </c>
      <c r="X10" s="62"/>
      <c r="Y10" s="62"/>
      <c r="Z10" s="62"/>
      <c r="AA10" s="62" t="s">
        <v>279</v>
      </c>
      <c r="AB10" s="106" t="s">
        <v>42</v>
      </c>
    </row>
    <row r="11" spans="1:116" s="94" customFormat="1" ht="91.5" customHeight="1">
      <c r="A11" s="218"/>
      <c r="B11" s="220"/>
      <c r="C11" s="222"/>
      <c r="D11" s="225"/>
      <c r="E11" s="61" t="s">
        <v>47</v>
      </c>
      <c r="F11" s="97" t="s">
        <v>44</v>
      </c>
      <c r="G11" s="105" t="s">
        <v>281</v>
      </c>
      <c r="H11" s="111" t="s">
        <v>229</v>
      </c>
      <c r="I11" s="106" t="s">
        <v>38</v>
      </c>
      <c r="J11" s="106" t="s">
        <v>38</v>
      </c>
      <c r="K11" s="106" t="s">
        <v>39</v>
      </c>
      <c r="L11" s="105">
        <v>2</v>
      </c>
      <c r="M11" s="105">
        <v>2</v>
      </c>
      <c r="N11" s="105">
        <f t="shared" si="1"/>
        <v>4</v>
      </c>
      <c r="O11" s="107" t="str">
        <f>LOOKUP(N11,{2;4;6;8;10;12;18;20;24;30;40},{"Bajo";"Bajo";"Medio";"Medio";"Alto";" Alto ";" Alto ";"Alto";"Muy Alto";"Muy Alto";"Muy Alto"})</f>
        <v>Bajo</v>
      </c>
      <c r="P11" s="105">
        <v>25</v>
      </c>
      <c r="Q11" s="108">
        <f t="shared" si="2"/>
        <v>100</v>
      </c>
      <c r="R11" s="109" t="str">
        <f t="shared" si="3"/>
        <v>III</v>
      </c>
      <c r="S11" s="110" t="str">
        <f t="shared" si="4"/>
        <v>ACEPTABLE</v>
      </c>
      <c r="T11" s="106" t="str">
        <f t="shared" si="0"/>
        <v>Mejorar si es posible, seria conveniente mejorar la intervención y su rentabilidad y se deben hacer comprobaciones periódicas para asegurar que ese riesgo es aceptable</v>
      </c>
      <c r="U11" s="106">
        <f t="shared" ref="U11:U21" si="5">+U10</f>
        <v>1</v>
      </c>
      <c r="V11" s="62" t="s">
        <v>230</v>
      </c>
      <c r="W11" s="106" t="s">
        <v>41</v>
      </c>
      <c r="X11" s="62"/>
      <c r="Y11" s="62"/>
      <c r="Z11" s="62"/>
      <c r="AA11" s="112" t="s">
        <v>231</v>
      </c>
      <c r="AB11" s="106" t="s">
        <v>42</v>
      </c>
    </row>
    <row r="12" spans="1:116" s="94" customFormat="1" ht="207.75" customHeight="1">
      <c r="A12" s="218"/>
      <c r="B12" s="220"/>
      <c r="C12" s="222"/>
      <c r="D12" s="225"/>
      <c r="E12" s="148" t="s">
        <v>34</v>
      </c>
      <c r="F12" s="97" t="s">
        <v>134</v>
      </c>
      <c r="G12" s="144" t="s">
        <v>232</v>
      </c>
      <c r="H12" s="144" t="s">
        <v>233</v>
      </c>
      <c r="I12" s="144" t="s">
        <v>135</v>
      </c>
      <c r="J12" s="144" t="s">
        <v>136</v>
      </c>
      <c r="K12" s="144" t="s">
        <v>216</v>
      </c>
      <c r="L12" s="144">
        <v>2</v>
      </c>
      <c r="M12" s="144">
        <v>4</v>
      </c>
      <c r="N12" s="145">
        <f>+L12*M12</f>
        <v>8</v>
      </c>
      <c r="O12" s="145" t="str">
        <f t="shared" ref="O12:O13" si="6">IF(AND(N12&gt;=2,N12&lt;=4),"BAJO",IF(AND(N12&gt;=6,N12&lt;=8),"MEDIO",IF(AND(N12&gt;=10,N12&lt;=20),"ALTO",IF(AND(N12&gt;=24,N12&lt;=40),"MUY ALTO",""))))</f>
        <v>MEDIO</v>
      </c>
      <c r="P12" s="145">
        <v>25</v>
      </c>
      <c r="Q12" s="145">
        <f>+N12*P12</f>
        <v>200</v>
      </c>
      <c r="R12" s="145" t="str">
        <f t="shared" ref="R12:R13" si="7">IF(AND(Q12&gt;=10,Q12&lt;=20),"IV",IF(AND(Q12&gt;=40,Q12&lt;=120),"III",IF(AND(Q12&gt;=150,Q12&lt;=500),"II",IF(AND(Q12&gt;=600,Q12&lt;=4000),"I",""))))</f>
        <v>II</v>
      </c>
      <c r="S12" s="146" t="str">
        <f t="shared" ref="S12:S13" si="8">IF(AND(R12&gt;="IV",R12&lt;="IV"),"ACEPTABLE",IF(AND(R12&gt;="III",R12&lt;="III"),"ACEPTABLE",IF(AND(R12&gt;="II",R12&lt;="II"),"ACEPTABLE CON CONTROL ESPECIFICO",IF(AND(R12&gt;="I",R12&lt;="I"),"NO ACEPTABLE",""))))</f>
        <v>ACEPTABLE CON CONTROL ESPECIFICO</v>
      </c>
      <c r="T12" s="106" t="str">
        <f t="shared" si="0"/>
        <v>Corregir y adoptar medidas de control inmediato, sin embargo suspenda actividades si el NR  esta por encima de 360</v>
      </c>
      <c r="U12" s="106">
        <f t="shared" si="5"/>
        <v>1</v>
      </c>
      <c r="V12" s="145" t="s">
        <v>137</v>
      </c>
      <c r="W12" s="145" t="s">
        <v>138</v>
      </c>
      <c r="X12" s="145" t="s">
        <v>47</v>
      </c>
      <c r="Y12" s="145" t="s">
        <v>47</v>
      </c>
      <c r="Z12" s="149" t="s">
        <v>217</v>
      </c>
      <c r="AA12" s="147" t="s">
        <v>234</v>
      </c>
      <c r="AB12" s="150" t="s">
        <v>218</v>
      </c>
    </row>
    <row r="13" spans="1:116" s="198" customFormat="1" ht="45">
      <c r="A13" s="218"/>
      <c r="B13" s="220"/>
      <c r="C13" s="222"/>
      <c r="D13" s="225"/>
      <c r="E13" s="73" t="s">
        <v>34</v>
      </c>
      <c r="F13" s="197" t="s">
        <v>139</v>
      </c>
      <c r="G13" s="73" t="s">
        <v>302</v>
      </c>
      <c r="H13" s="73" t="s">
        <v>140</v>
      </c>
      <c r="I13" s="73" t="s">
        <v>304</v>
      </c>
      <c r="J13" s="73" t="s">
        <v>38</v>
      </c>
      <c r="K13" s="73" t="s">
        <v>305</v>
      </c>
      <c r="L13" s="73">
        <v>2</v>
      </c>
      <c r="M13" s="73">
        <v>2</v>
      </c>
      <c r="N13" s="74">
        <v>6</v>
      </c>
      <c r="O13" s="145" t="str">
        <f t="shared" si="6"/>
        <v>MEDIO</v>
      </c>
      <c r="P13" s="74">
        <v>10</v>
      </c>
      <c r="Q13" s="74">
        <f t="shared" ref="Q13" si="9">+N13*P13</f>
        <v>60</v>
      </c>
      <c r="R13" s="74" t="str">
        <f t="shared" si="7"/>
        <v>III</v>
      </c>
      <c r="S13" s="75" t="str">
        <f t="shared" si="8"/>
        <v>ACEPTABLE</v>
      </c>
      <c r="T13" s="74" t="s">
        <v>141</v>
      </c>
      <c r="U13" s="198">
        <v>1</v>
      </c>
      <c r="V13" s="72" t="s">
        <v>91</v>
      </c>
      <c r="W13" s="74"/>
      <c r="X13" s="145" t="s">
        <v>47</v>
      </c>
      <c r="Y13" s="145" t="s">
        <v>47</v>
      </c>
      <c r="Z13" s="145" t="s">
        <v>47</v>
      </c>
      <c r="AA13" s="76"/>
    </row>
    <row r="14" spans="1:116" s="94" customFormat="1" ht="91.5" customHeight="1">
      <c r="A14" s="218"/>
      <c r="B14" s="220"/>
      <c r="C14" s="222"/>
      <c r="D14" s="225"/>
      <c r="E14" s="61" t="s">
        <v>47</v>
      </c>
      <c r="F14" s="97" t="s">
        <v>36</v>
      </c>
      <c r="G14" s="106" t="s">
        <v>49</v>
      </c>
      <c r="H14" s="106" t="s">
        <v>37</v>
      </c>
      <c r="I14" s="106" t="s">
        <v>38</v>
      </c>
      <c r="J14" s="106" t="s">
        <v>38</v>
      </c>
      <c r="K14" s="106" t="s">
        <v>38</v>
      </c>
      <c r="L14" s="105">
        <v>2</v>
      </c>
      <c r="M14" s="105">
        <v>2</v>
      </c>
      <c r="N14" s="105">
        <f t="shared" si="1"/>
        <v>4</v>
      </c>
      <c r="O14" s="107" t="str">
        <f>IF(N14&gt;=24,"Muy Alto",IF(N14&gt;=10,"Alto",IF(N14&gt;=6,"Medio",IF(N14&gt;=2,"Bajo"))))</f>
        <v>Bajo</v>
      </c>
      <c r="P14" s="105">
        <v>10</v>
      </c>
      <c r="Q14" s="108">
        <f>P14*N14</f>
        <v>40</v>
      </c>
      <c r="R14" s="109" t="str">
        <f t="shared" si="3"/>
        <v>III</v>
      </c>
      <c r="S14" s="110" t="str">
        <f t="shared" si="4"/>
        <v>ACEPTABLE</v>
      </c>
      <c r="T14" s="106" t="str">
        <f t="shared" si="0"/>
        <v>Mejorar si es posible, seria conveniente mejorar la intervención y su rentabilidad y se deben hacer comprobaciones periódicas para asegurar que ese riesgo es aceptable</v>
      </c>
      <c r="U14" s="106">
        <f>+U11</f>
        <v>1</v>
      </c>
      <c r="V14" s="106" t="str">
        <f>IF(T14="I","NO ACEPTABLE",IF(T14="II", "ACEPTABLE CON CONTROL", IF(T14="III","ACEPTABLE",IF(T14="IV","ACEPTABLE","NA"))))</f>
        <v>NA</v>
      </c>
      <c r="W14" s="61" t="s">
        <v>47</v>
      </c>
      <c r="X14" s="145" t="s">
        <v>47</v>
      </c>
      <c r="Y14" s="145" t="s">
        <v>47</v>
      </c>
      <c r="Z14" s="113"/>
      <c r="AA14" s="114" t="s">
        <v>50</v>
      </c>
      <c r="AB14" s="40" t="s">
        <v>42</v>
      </c>
    </row>
    <row r="15" spans="1:116" s="94" customFormat="1" ht="172.5" customHeight="1">
      <c r="A15" s="218"/>
      <c r="B15" s="220"/>
      <c r="C15" s="222"/>
      <c r="D15" s="225"/>
      <c r="E15" s="61" t="s">
        <v>34</v>
      </c>
      <c r="F15" s="97" t="s">
        <v>52</v>
      </c>
      <c r="G15" s="40" t="s">
        <v>51</v>
      </c>
      <c r="H15" s="62" t="s">
        <v>53</v>
      </c>
      <c r="I15" s="106" t="s">
        <v>38</v>
      </c>
      <c r="J15" s="106" t="s">
        <v>38</v>
      </c>
      <c r="K15" s="106" t="s">
        <v>39</v>
      </c>
      <c r="L15" s="105">
        <v>2</v>
      </c>
      <c r="M15" s="105">
        <v>2</v>
      </c>
      <c r="N15" s="105">
        <f t="shared" si="1"/>
        <v>4</v>
      </c>
      <c r="O15" s="107" t="str">
        <f>LOOKUP(N15,{2;4;6;8;10;12;18;20;24;30;40},{"Bajo";"Bajo";"Medio";"Medio";"Alto";" Alto ";" Alto ";"Alto";"Muy Alto";"Muy Alto";"Muy Alto"})</f>
        <v>Bajo</v>
      </c>
      <c r="P15" s="105">
        <v>10</v>
      </c>
      <c r="Q15" s="108">
        <f t="shared" si="2"/>
        <v>40</v>
      </c>
      <c r="R15" s="109" t="str">
        <f t="shared" si="3"/>
        <v>III</v>
      </c>
      <c r="S15" s="110" t="str">
        <f t="shared" si="4"/>
        <v>ACEPTABLE</v>
      </c>
      <c r="T15" s="106" t="str">
        <f t="shared" si="0"/>
        <v>Mejorar si es posible, seria conveniente mejorar la intervención y su rentabilidad y se deben hacer comprobaciones periódicas para asegurar que ese riesgo es aceptable</v>
      </c>
      <c r="U15" s="106">
        <f t="shared" si="5"/>
        <v>1</v>
      </c>
      <c r="V15" s="40" t="s">
        <v>54</v>
      </c>
      <c r="W15" s="108" t="s">
        <v>47</v>
      </c>
      <c r="X15" s="108" t="s">
        <v>47</v>
      </c>
      <c r="Y15" s="108" t="s">
        <v>47</v>
      </c>
      <c r="Z15" s="108" t="s">
        <v>47</v>
      </c>
      <c r="AA15" s="40" t="s">
        <v>235</v>
      </c>
      <c r="AB15" s="40" t="s">
        <v>42</v>
      </c>
    </row>
    <row r="16" spans="1:116" s="94" customFormat="1" ht="153.75" customHeight="1">
      <c r="A16" s="218"/>
      <c r="B16" s="220"/>
      <c r="C16" s="222"/>
      <c r="D16" s="225"/>
      <c r="E16" s="61" t="s">
        <v>34</v>
      </c>
      <c r="F16" s="97" t="s">
        <v>52</v>
      </c>
      <c r="G16" s="40" t="s">
        <v>55</v>
      </c>
      <c r="H16" s="62" t="s">
        <v>236</v>
      </c>
      <c r="I16" s="106" t="s">
        <v>38</v>
      </c>
      <c r="J16" s="106" t="s">
        <v>38</v>
      </c>
      <c r="K16" s="106" t="s">
        <v>39</v>
      </c>
      <c r="L16" s="105">
        <v>2</v>
      </c>
      <c r="M16" s="105">
        <v>2</v>
      </c>
      <c r="N16" s="105">
        <f t="shared" si="1"/>
        <v>4</v>
      </c>
      <c r="O16" s="107" t="str">
        <f>LOOKUP(N16,{2;4;6;8;10;12;18;20;24;30;40},{"Bajo";"Bajo";"Medio";"Medio";"Alto";" Alto ";" Alto ";"Alto";"Muy Alto";"Muy Alto";"Muy Alto"})</f>
        <v>Bajo</v>
      </c>
      <c r="P16" s="105">
        <v>10</v>
      </c>
      <c r="Q16" s="108">
        <f t="shared" si="2"/>
        <v>40</v>
      </c>
      <c r="R16" s="109" t="str">
        <f t="shared" si="3"/>
        <v>III</v>
      </c>
      <c r="S16" s="110" t="str">
        <f t="shared" si="4"/>
        <v>ACEPTABLE</v>
      </c>
      <c r="T16" s="106" t="str">
        <f t="shared" si="0"/>
        <v>Mejorar si es posible, seria conveniente mejorar la intervención y su rentabilidad y se deben hacer comprobaciones periódicas para asegurar que ese riesgo es aceptable</v>
      </c>
      <c r="U16" s="106">
        <f t="shared" si="5"/>
        <v>1</v>
      </c>
      <c r="V16" s="40" t="s">
        <v>54</v>
      </c>
      <c r="W16" s="108" t="s">
        <v>47</v>
      </c>
      <c r="X16" s="108" t="s">
        <v>47</v>
      </c>
      <c r="Y16" s="108" t="s">
        <v>47</v>
      </c>
      <c r="Z16" s="108" t="s">
        <v>47</v>
      </c>
      <c r="AA16" s="40" t="s">
        <v>235</v>
      </c>
      <c r="AB16" s="40" t="s">
        <v>42</v>
      </c>
    </row>
    <row r="17" spans="1:28" s="94" customFormat="1" ht="99" customHeight="1">
      <c r="A17" s="218"/>
      <c r="B17" s="220"/>
      <c r="C17" s="222"/>
      <c r="D17" s="225"/>
      <c r="E17" s="61" t="s">
        <v>47</v>
      </c>
      <c r="F17" s="97" t="s">
        <v>57</v>
      </c>
      <c r="G17" s="40" t="s">
        <v>56</v>
      </c>
      <c r="H17" s="115" t="s">
        <v>237</v>
      </c>
      <c r="I17" s="106" t="s">
        <v>38</v>
      </c>
      <c r="J17" s="106" t="s">
        <v>38</v>
      </c>
      <c r="K17" s="106" t="s">
        <v>39</v>
      </c>
      <c r="L17" s="105">
        <v>2</v>
      </c>
      <c r="M17" s="105">
        <v>2</v>
      </c>
      <c r="N17" s="105">
        <f t="shared" si="1"/>
        <v>4</v>
      </c>
      <c r="O17" s="107" t="str">
        <f>LOOKUP(N17,{2;4;6;8;10;12;18;20;24;30;40},{"Bajo";"Bajo";"Medio";"Medio";"Alto";" Alto ";" Alto ";"Alto";"Muy Alto";"Muy Alto";"Muy Alto"})</f>
        <v>Bajo</v>
      </c>
      <c r="P17" s="105">
        <v>10</v>
      </c>
      <c r="Q17" s="108">
        <f t="shared" si="2"/>
        <v>40</v>
      </c>
      <c r="R17" s="109" t="str">
        <f t="shared" si="3"/>
        <v>III</v>
      </c>
      <c r="S17" s="110" t="str">
        <f t="shared" si="4"/>
        <v>ACEPTABLE</v>
      </c>
      <c r="T17" s="106" t="str">
        <f t="shared" si="0"/>
        <v>Mejorar si es posible, seria conveniente mejorar la intervención y su rentabilidad y se deben hacer comprobaciones periódicas para asegurar que ese riesgo es aceptable</v>
      </c>
      <c r="U17" s="106">
        <f t="shared" si="5"/>
        <v>1</v>
      </c>
      <c r="V17" s="115" t="s">
        <v>58</v>
      </c>
      <c r="W17" s="108" t="s">
        <v>34</v>
      </c>
      <c r="X17" s="108" t="s">
        <v>47</v>
      </c>
      <c r="Y17" s="108" t="s">
        <v>47</v>
      </c>
      <c r="Z17" s="108" t="s">
        <v>47</v>
      </c>
      <c r="AA17" s="40" t="s">
        <v>59</v>
      </c>
      <c r="AB17" s="40" t="s">
        <v>42</v>
      </c>
    </row>
    <row r="18" spans="1:28" s="137" customFormat="1" ht="126" customHeight="1">
      <c r="A18" s="218"/>
      <c r="B18" s="220"/>
      <c r="C18" s="222"/>
      <c r="D18" s="225"/>
      <c r="E18" s="131" t="s">
        <v>34</v>
      </c>
      <c r="F18" s="197" t="s">
        <v>57</v>
      </c>
      <c r="G18" s="131" t="s">
        <v>148</v>
      </c>
      <c r="H18" s="131" t="s">
        <v>149</v>
      </c>
      <c r="I18" s="131" t="s">
        <v>38</v>
      </c>
      <c r="J18" s="131" t="s">
        <v>150</v>
      </c>
      <c r="K18" s="131"/>
      <c r="L18" s="199">
        <v>2</v>
      </c>
      <c r="M18" s="199">
        <v>2</v>
      </c>
      <c r="N18" s="200">
        <f t="shared" ref="N18" si="10">+L18*M18</f>
        <v>4</v>
      </c>
      <c r="O18" s="200" t="str">
        <f t="shared" ref="O18" si="11">IF(AND(N18&gt;=2,N18&lt;=4),"BAJO",IF(AND(N18&gt;=6,N18&lt;=8),"MEDIO",IF(AND(N18&gt;=10,N18&lt;=20),"ALTO",IF(AND(N18&gt;=24,N18&lt;=40),"MUY ALTO",""))))</f>
        <v>BAJO</v>
      </c>
      <c r="P18" s="201">
        <v>10</v>
      </c>
      <c r="Q18" s="200">
        <f t="shared" ref="Q18" si="12">+N18*P18</f>
        <v>40</v>
      </c>
      <c r="R18" s="200" t="str">
        <f t="shared" ref="R18" si="13">IF(AND(Q18&gt;=10,Q18&lt;=20),"IV",IF(AND(Q18&gt;=40,Q18&lt;=120),"III",IF(AND(Q18&gt;=150,Q18&lt;=500),"II",IF(AND(Q18&gt;=600,Q18&lt;=4000),"I",""))))</f>
        <v>III</v>
      </c>
      <c r="S18" s="202" t="str">
        <f t="shared" ref="S18" si="14">IF(AND(R18&gt;="IV",R18&lt;="IV"),"ACEPTABLE",IF(AND(R18&gt;="III",R18&lt;="III"),"ACEPTABLE",IF(AND(R18&gt;="II",R18&lt;="II"),"ACEPTABLE CON CONTROL ESPECIFICO",IF(AND(R18&gt;="I",R18&lt;="I"),"NO ACEPTABLE",""))))</f>
        <v>ACEPTABLE</v>
      </c>
      <c r="T18" s="200">
        <v>1</v>
      </c>
      <c r="U18" s="200" t="s">
        <v>93</v>
      </c>
      <c r="V18" s="200" t="s">
        <v>147</v>
      </c>
      <c r="W18" s="203"/>
      <c r="X18" s="203"/>
      <c r="Y18" s="203"/>
      <c r="Z18" s="204" t="s">
        <v>183</v>
      </c>
      <c r="AA18" s="203"/>
    </row>
    <row r="19" spans="1:28" s="94" customFormat="1" ht="99" customHeight="1">
      <c r="A19" s="218"/>
      <c r="B19" s="220"/>
      <c r="C19" s="222"/>
      <c r="D19" s="225"/>
      <c r="E19" s="106" t="s">
        <v>47</v>
      </c>
      <c r="F19" s="97" t="s">
        <v>57</v>
      </c>
      <c r="G19" s="106" t="s">
        <v>60</v>
      </c>
      <c r="H19" s="62" t="s">
        <v>61</v>
      </c>
      <c r="I19" s="106" t="s">
        <v>38</v>
      </c>
      <c r="J19" s="106" t="s">
        <v>38</v>
      </c>
      <c r="K19" s="106" t="s">
        <v>39</v>
      </c>
      <c r="L19" s="105">
        <v>2</v>
      </c>
      <c r="M19" s="105">
        <v>2</v>
      </c>
      <c r="N19" s="105">
        <f t="shared" si="1"/>
        <v>4</v>
      </c>
      <c r="O19" s="107" t="str">
        <f>LOOKUP(N19,{2;4;6;8;10;12;18;20;24;30;40},{"Bajo";"Bajo";"Medio";"Medio";"Alto";" Alto ";" Alto ";"Alto";"Muy Alto";"Muy Alto";"Muy Alto"})</f>
        <v>Bajo</v>
      </c>
      <c r="P19" s="105">
        <v>25</v>
      </c>
      <c r="Q19" s="61">
        <f t="shared" si="2"/>
        <v>100</v>
      </c>
      <c r="R19" s="109" t="str">
        <f t="shared" si="3"/>
        <v>III</v>
      </c>
      <c r="S19" s="110" t="str">
        <f t="shared" si="4"/>
        <v>ACEPTABLE</v>
      </c>
      <c r="T19" s="106" t="str">
        <f t="shared" si="0"/>
        <v>Mejorar si es posible, seria conveniente mejorar la intervención y su rentabilidad y se deben hacer comprobaciones periódicas para asegurar que ese riesgo es aceptable</v>
      </c>
      <c r="U19" s="106">
        <f>+U17</f>
        <v>1</v>
      </c>
      <c r="V19" s="106" t="s">
        <v>62</v>
      </c>
      <c r="W19" s="106" t="s">
        <v>34</v>
      </c>
      <c r="X19" s="61" t="s">
        <v>47</v>
      </c>
      <c r="Y19" s="61" t="s">
        <v>47</v>
      </c>
      <c r="Z19" s="62" t="s">
        <v>47</v>
      </c>
      <c r="AA19" s="62" t="s">
        <v>63</v>
      </c>
      <c r="AB19" s="106" t="s">
        <v>42</v>
      </c>
    </row>
    <row r="20" spans="1:28" s="94" customFormat="1" ht="144" customHeight="1">
      <c r="A20" s="218"/>
      <c r="B20" s="220"/>
      <c r="C20" s="222"/>
      <c r="D20" s="225"/>
      <c r="E20" s="116" t="s">
        <v>34</v>
      </c>
      <c r="F20" s="97" t="s">
        <v>57</v>
      </c>
      <c r="G20" s="40" t="s">
        <v>238</v>
      </c>
      <c r="H20" s="62" t="s">
        <v>64</v>
      </c>
      <c r="I20" s="117" t="s">
        <v>65</v>
      </c>
      <c r="J20" s="117" t="s">
        <v>65</v>
      </c>
      <c r="K20" s="117" t="s">
        <v>65</v>
      </c>
      <c r="L20" s="118">
        <v>2</v>
      </c>
      <c r="M20" s="118">
        <v>4</v>
      </c>
      <c r="N20" s="118">
        <f>L20*M20</f>
        <v>8</v>
      </c>
      <c r="O20" s="119" t="str">
        <f>IF(N20&gt;=24,"Muy Alto",IF(N20&gt;=10,"Alto",IF(N20&gt;=6,"Medio",IF(N20&gt;2,"Bajo"))))</f>
        <v>Medio</v>
      </c>
      <c r="P20" s="105">
        <v>10</v>
      </c>
      <c r="Q20" s="117">
        <f>+P20*N20</f>
        <v>80</v>
      </c>
      <c r="R20" s="109" t="str">
        <f>IF(Q20&gt;=600,"I",IF(Q20&gt;=150,"II",IF(Q20&gt;=40,"III",IF(Q20&gt;=1,"IV"))))</f>
        <v>III</v>
      </c>
      <c r="S20" s="110" t="str">
        <f>IF(R20="I","NO ACEPTABLE",IF(R20="II", "ACEPTABLE CON CONTROL", IF(R20="III","ACEPTABLE",IF(R20="IV","ACEPTABLE","NA"))))</f>
        <v>ACEPTABLE</v>
      </c>
      <c r="T20" s="106" t="str">
        <f t="shared" si="0"/>
        <v>Mejorar si es posible, seria conveniente mejorar la intervención y su rentabilidad y se deben hacer comprobaciones periódicas para asegurar que ese riesgo es aceptable</v>
      </c>
      <c r="U20" s="106">
        <f t="shared" si="5"/>
        <v>1</v>
      </c>
      <c r="V20" s="106" t="s">
        <v>66</v>
      </c>
      <c r="W20" s="117" t="s">
        <v>67</v>
      </c>
      <c r="X20" s="117" t="s">
        <v>47</v>
      </c>
      <c r="Y20" s="117" t="s">
        <v>47</v>
      </c>
      <c r="Z20" s="116"/>
      <c r="AA20" s="116" t="s">
        <v>239</v>
      </c>
      <c r="AB20" s="116" t="s">
        <v>42</v>
      </c>
    </row>
    <row r="21" spans="1:28" s="94" customFormat="1" ht="99" customHeight="1">
      <c r="A21" s="218"/>
      <c r="B21" s="220"/>
      <c r="C21" s="223"/>
      <c r="D21" s="225"/>
      <c r="E21" s="106" t="s">
        <v>47</v>
      </c>
      <c r="F21" s="97" t="s">
        <v>57</v>
      </c>
      <c r="G21" s="40" t="s">
        <v>68</v>
      </c>
      <c r="H21" s="62" t="s">
        <v>240</v>
      </c>
      <c r="I21" s="106" t="s">
        <v>38</v>
      </c>
      <c r="J21" s="106" t="s">
        <v>38</v>
      </c>
      <c r="K21" s="106" t="s">
        <v>39</v>
      </c>
      <c r="L21" s="105">
        <v>2</v>
      </c>
      <c r="M21" s="105">
        <v>2</v>
      </c>
      <c r="N21" s="105">
        <f t="shared" si="1"/>
        <v>4</v>
      </c>
      <c r="O21" s="107" t="str">
        <f>LOOKUP(N21,{2;4;6;8;10;12;18;20;24;30;40},{"Bajo";"Bajo";"Medio";"Medio";"Alto";" Alto ";" Alto ";"Alto";"Muy Alto";"Muy Alto";"Muy Alto"})</f>
        <v>Bajo</v>
      </c>
      <c r="P21" s="105">
        <v>25</v>
      </c>
      <c r="Q21" s="108">
        <f t="shared" si="2"/>
        <v>100</v>
      </c>
      <c r="R21" s="109" t="str">
        <f>IF(Q21&gt;=600,"I",IF(Q21&gt;=150,"II",IF(Q21&gt;=40,"III",IF(Q21&gt;=1,"IV"))))</f>
        <v>III</v>
      </c>
      <c r="S21" s="110" t="str">
        <f>IF(R21="I","NO ACEPTABLE",IF(R21="II", "ACEPTABLE CON CONTROL", IF(R21="III","ACEPTABLE",IF(R21="IV","ACEPTABLE","NA"))))</f>
        <v>ACEPTABLE</v>
      </c>
      <c r="T21" s="106" t="str">
        <f t="shared" si="0"/>
        <v>Mejorar si es posible, seria conveniente mejorar la intervención y su rentabilidad y se deben hacer comprobaciones periódicas para asegurar que ese riesgo es aceptable</v>
      </c>
      <c r="U21" s="106">
        <f t="shared" si="5"/>
        <v>1</v>
      </c>
      <c r="V21" s="106" t="s">
        <v>69</v>
      </c>
      <c r="W21" s="106" t="s">
        <v>47</v>
      </c>
      <c r="X21" s="108" t="s">
        <v>47</v>
      </c>
      <c r="Y21" s="108" t="s">
        <v>47</v>
      </c>
      <c r="Z21" s="62" t="s">
        <v>47</v>
      </c>
      <c r="AA21" s="40" t="s">
        <v>241</v>
      </c>
      <c r="AB21" s="40" t="s">
        <v>42</v>
      </c>
    </row>
    <row r="22" spans="1:28" s="120" customFormat="1">
      <c r="E22" s="121"/>
      <c r="F22" s="121"/>
    </row>
    <row r="23" spans="1:28" s="120" customFormat="1">
      <c r="E23" s="121"/>
      <c r="F23" s="121"/>
    </row>
    <row r="24" spans="1:28" s="120" customFormat="1">
      <c r="E24" s="121"/>
      <c r="F24" s="121"/>
    </row>
    <row r="25" spans="1:28" s="120" customFormat="1">
      <c r="E25" s="121"/>
      <c r="F25" s="121"/>
    </row>
    <row r="26" spans="1:28" s="120" customFormat="1">
      <c r="E26" s="121"/>
      <c r="F26" s="121"/>
    </row>
    <row r="27" spans="1:28" s="120" customFormat="1">
      <c r="E27" s="121"/>
      <c r="F27" s="121"/>
    </row>
    <row r="28" spans="1:28" s="120" customFormat="1">
      <c r="E28" s="121"/>
      <c r="F28" s="121"/>
    </row>
    <row r="29" spans="1:28" s="120" customFormat="1">
      <c r="E29" s="121"/>
      <c r="F29" s="121"/>
    </row>
    <row r="30" spans="1:28" s="120" customFormat="1">
      <c r="E30" s="121"/>
      <c r="F30" s="121"/>
    </row>
    <row r="31" spans="1:28" s="120" customFormat="1">
      <c r="E31" s="121"/>
      <c r="F31" s="121"/>
    </row>
    <row r="32" spans="1:28" s="120" customFormat="1">
      <c r="E32" s="121"/>
      <c r="F32" s="121"/>
    </row>
    <row r="33" spans="5:27" s="120" customFormat="1">
      <c r="E33" s="121"/>
      <c r="F33" s="121"/>
    </row>
    <row r="34" spans="5:27" s="120" customFormat="1">
      <c r="E34" s="121"/>
      <c r="F34" s="121"/>
    </row>
    <row r="35" spans="5:27" s="120" customFormat="1">
      <c r="E35" s="121"/>
      <c r="F35" s="121"/>
    </row>
    <row r="36" spans="5:27" s="120" customFormat="1">
      <c r="E36" s="121"/>
      <c r="F36" s="121"/>
    </row>
    <row r="37" spans="5:27" s="120" customFormat="1">
      <c r="E37" s="121"/>
      <c r="F37" s="121"/>
    </row>
    <row r="38" spans="5:27" s="120" customFormat="1">
      <c r="E38" s="121"/>
      <c r="F38" s="121"/>
    </row>
    <row r="39" spans="5:27" s="120" customFormat="1">
      <c r="E39" s="121"/>
      <c r="F39" s="121"/>
    </row>
    <row r="40" spans="5:27" s="120" customFormat="1">
      <c r="E40" s="121"/>
      <c r="F40" s="121"/>
    </row>
    <row r="41" spans="5:27">
      <c r="M41" s="85"/>
      <c r="N41" s="85"/>
      <c r="Q41" s="85"/>
      <c r="R41" s="85"/>
      <c r="S41" s="85"/>
      <c r="T41" s="85"/>
      <c r="U41" s="85"/>
      <c r="V41" s="85"/>
      <c r="AA41" s="85"/>
    </row>
  </sheetData>
  <mergeCells count="23">
    <mergeCell ref="H4:AB4"/>
    <mergeCell ref="H3:AB3"/>
    <mergeCell ref="H2:AB2"/>
    <mergeCell ref="A2:G5"/>
    <mergeCell ref="H5:O5"/>
    <mergeCell ref="P5:T5"/>
    <mergeCell ref="U5:Z5"/>
    <mergeCell ref="AA5:AB5"/>
    <mergeCell ref="A6:AB6"/>
    <mergeCell ref="A9:A21"/>
    <mergeCell ref="B9:B21"/>
    <mergeCell ref="C9:C21"/>
    <mergeCell ref="D9:D21"/>
    <mergeCell ref="A7:A8"/>
    <mergeCell ref="B7:B8"/>
    <mergeCell ref="C7:C8"/>
    <mergeCell ref="D7:D8"/>
    <mergeCell ref="E7:E8"/>
    <mergeCell ref="H7:H8"/>
    <mergeCell ref="I7:K7"/>
    <mergeCell ref="L7:S7"/>
    <mergeCell ref="U7:W7"/>
    <mergeCell ref="X7:AB7"/>
  </mergeCells>
  <conditionalFormatting sqref="O7:O8">
    <cfRule type="containsText" dxfId="421" priority="45" stopIfTrue="1" operator="containsText" text="MEDIO">
      <formula>NOT(ISERROR(SEARCH("MEDIO",O7)))</formula>
    </cfRule>
    <cfRule type="containsText" dxfId="420" priority="44" stopIfTrue="1" operator="containsText" text="MEDIO">
      <formula>NOT(ISERROR(SEARCH("MEDIO",O7)))</formula>
    </cfRule>
    <cfRule type="containsText" dxfId="419" priority="46" stopIfTrue="1" operator="containsText" text="BAJO">
      <formula>NOT(ISERROR(SEARCH("BAJO",O7)))</formula>
    </cfRule>
  </conditionalFormatting>
  <conditionalFormatting sqref="O9:O11 O15:O17">
    <cfRule type="cellIs" dxfId="418" priority="35" stopIfTrue="1" operator="equal">
      <formula>"MEDIO"</formula>
    </cfRule>
    <cfRule type="cellIs" dxfId="417" priority="34" stopIfTrue="1" operator="equal">
      <formula>"ALTO"</formula>
    </cfRule>
    <cfRule type="cellIs" dxfId="416" priority="36" stopIfTrue="1" operator="equal">
      <formula>"BAJO"</formula>
    </cfRule>
  </conditionalFormatting>
  <conditionalFormatting sqref="O12:O13">
    <cfRule type="containsText" dxfId="415" priority="14" stopIfTrue="1" operator="containsText" text="MEDIO">
      <formula>NOT(ISERROR(SEARCH("MEDIO",O12)))</formula>
    </cfRule>
    <cfRule type="containsText" dxfId="414" priority="13" stopIfTrue="1" operator="containsText" text="ALTO">
      <formula>NOT(ISERROR(SEARCH("ALTO",O12)))</formula>
    </cfRule>
    <cfRule type="containsText" dxfId="413" priority="15" stopIfTrue="1" operator="containsText" text="BAJO">
      <formula>NOT(ISERROR(SEARCH("BAJO",O12)))</formula>
    </cfRule>
  </conditionalFormatting>
  <conditionalFormatting sqref="O14">
    <cfRule type="cellIs" dxfId="412" priority="30" stopIfTrue="1" operator="equal">
      <formula>"BAJO"</formula>
    </cfRule>
    <cfRule type="containsText" dxfId="411" priority="33" stopIfTrue="1" operator="containsText" text="BAJO">
      <formula>NOT(ISERROR(SEARCH("BAJO",O14)))</formula>
    </cfRule>
    <cfRule type="containsText" dxfId="410" priority="32" stopIfTrue="1" operator="containsText" text="MEDIO">
      <formula>NOT(ISERROR(SEARCH("MEDIO",O14)))</formula>
    </cfRule>
    <cfRule type="containsText" dxfId="409" priority="31" stopIfTrue="1" operator="containsText" text="MEDIO">
      <formula>NOT(ISERROR(SEARCH("MEDIO",O14)))</formula>
    </cfRule>
    <cfRule type="cellIs" dxfId="408" priority="29" stopIfTrue="1" operator="equal">
      <formula>"alto"</formula>
    </cfRule>
  </conditionalFormatting>
  <conditionalFormatting sqref="O19:O21">
    <cfRule type="cellIs" dxfId="404" priority="21" stopIfTrue="1" operator="equal">
      <formula>"BAJO"</formula>
    </cfRule>
    <cfRule type="cellIs" dxfId="403" priority="19" stopIfTrue="1" operator="equal">
      <formula>"ALTO"</formula>
    </cfRule>
    <cfRule type="cellIs" dxfId="402" priority="20" stopIfTrue="1" operator="equal">
      <formula>"MEDIO"</formula>
    </cfRule>
  </conditionalFormatting>
  <conditionalFormatting sqref="R9:R11 R19:R21">
    <cfRule type="cellIs" dxfId="401" priority="40" stopIfTrue="1" operator="equal">
      <formula>"IV"</formula>
    </cfRule>
    <cfRule type="cellIs" dxfId="400" priority="42" stopIfTrue="1" operator="equal">
      <formula>"II"</formula>
    </cfRule>
    <cfRule type="cellIs" dxfId="399" priority="43" stopIfTrue="1" operator="equal">
      <formula>"I"</formula>
    </cfRule>
    <cfRule type="cellIs" dxfId="398" priority="41" stopIfTrue="1" operator="equal">
      <formula>"III"</formula>
    </cfRule>
  </conditionalFormatting>
  <conditionalFormatting sqref="R14:R17">
    <cfRule type="cellIs" dxfId="397" priority="26" stopIfTrue="1" operator="equal">
      <formula>"III"</formula>
    </cfRule>
    <cfRule type="cellIs" dxfId="396" priority="27" stopIfTrue="1" operator="equal">
      <formula>"II"</formula>
    </cfRule>
    <cfRule type="cellIs" dxfId="395" priority="28" stopIfTrue="1" operator="equal">
      <formula>"I"</formula>
    </cfRule>
    <cfRule type="cellIs" dxfId="394" priority="25" stopIfTrue="1" operator="equal">
      <formula>"IV"</formula>
    </cfRule>
  </conditionalFormatting>
  <conditionalFormatting sqref="S9:S11 S19:S21">
    <cfRule type="cellIs" dxfId="393" priority="37" stopIfTrue="1" operator="equal">
      <formula>"ACEPTABLE"</formula>
    </cfRule>
    <cfRule type="cellIs" dxfId="392" priority="38" stopIfTrue="1" operator="equal">
      <formula>"ACEPTABLE CON CONTROL"</formula>
    </cfRule>
    <cfRule type="cellIs" dxfId="391" priority="39" stopIfTrue="1" operator="equal">
      <formula>"NO ACEPTABLE"</formula>
    </cfRule>
  </conditionalFormatting>
  <conditionalFormatting sqref="S12">
    <cfRule type="notContainsText" dxfId="390" priority="18" stopIfTrue="1" operator="notContains" text="CONTROL">
      <formula>ISERROR(SEARCH("CONTROL",S12))</formula>
    </cfRule>
    <cfRule type="containsText" dxfId="389" priority="17" stopIfTrue="1" operator="containsText" text="CONTROL">
      <formula>NOT(ISERROR(SEARCH("CONTROL",S12)))</formula>
    </cfRule>
    <cfRule type="containsText" dxfId="388" priority="16" stopIfTrue="1" operator="containsText" text="NO ACEPTABLE">
      <formula>NOT(ISERROR(SEARCH("NO ACEPTABLE",S12)))</formula>
    </cfRule>
  </conditionalFormatting>
  <conditionalFormatting sqref="S13">
    <cfRule type="containsText" dxfId="387" priority="10" stopIfTrue="1" operator="containsText" text="NO ACEPTABLE">
      <formula>NOT(ISERROR(SEARCH("NO ACEPTABLE",#REF!)))</formula>
    </cfRule>
    <cfRule type="containsText" dxfId="386" priority="11" stopIfTrue="1" operator="containsText" text="CONTROL">
      <formula>NOT(ISERROR(SEARCH("CONTROL",#REF!)))</formula>
    </cfRule>
    <cfRule type="notContainsText" dxfId="385" priority="12" stopIfTrue="1" operator="notContains" text="CONTROL">
      <formula>ISERROR(SEARCH("CONTROL",#REF!))</formula>
    </cfRule>
  </conditionalFormatting>
  <conditionalFormatting sqref="S14:S17">
    <cfRule type="cellIs" dxfId="384" priority="24" stopIfTrue="1" operator="equal">
      <formula>"NO ACEPTABLE"</formula>
    </cfRule>
    <cfRule type="cellIs" dxfId="383" priority="23" stopIfTrue="1" operator="equal">
      <formula>"ACEPTABLE CON CONTROL"</formula>
    </cfRule>
    <cfRule type="cellIs" dxfId="382" priority="22" stopIfTrue="1" operator="equal">
      <formula>"ACEPTABLE"</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9:P12 P14:P17 P19:P21" xr:uid="{00000000-0002-0000-0100-000000000000}">
      <formula1>"100,60,25,10"</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9:L12 L14:L17 L19:L21" xr:uid="{00000000-0002-0000-0100-000001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9:M12 M14:M17 M19:M21" xr:uid="{00000000-0002-0000-0100-000002000000}">
      <formula1>"4,3,2,1"</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2" stopIfTrue="1" operator="containsText" text="MEDIO" id="{7647C18B-BC69-4853-99F9-E9102D4B1832}">
            <xm:f>NOT(ISERROR(SEARCH("MEDIO",'SERVICIOS GENERALES'!O18)))</xm:f>
            <x14:dxf>
              <fill>
                <patternFill>
                  <bgColor rgb="FFFFFF00"/>
                </patternFill>
              </fill>
            </x14:dxf>
          </x14:cfRule>
          <x14:cfRule type="containsText" priority="3" stopIfTrue="1" operator="containsText" text="BAJO" id="{5E0B658F-0DFF-4D43-9C91-AD31F20596C7}">
            <xm:f>NOT(ISERROR(SEARCH("BAJO",'SERVICIOS GENERALES'!O18)))</xm:f>
            <x14:dxf>
              <fill>
                <patternFill>
                  <bgColor theme="6"/>
                </patternFill>
              </fill>
            </x14:dxf>
          </x14:cfRule>
          <x14:cfRule type="containsText" priority="1" stopIfTrue="1" operator="containsText" text="ALTO" id="{45756EC2-38F2-4870-9058-67B19140DB07}">
            <xm:f>NOT(ISERROR(SEARCH("ALTO",'SERVICIOS GENERALES'!O18)))</xm:f>
            <x14:dxf>
              <fill>
                <patternFill>
                  <bgColor rgb="FFFF0000"/>
                </patternFill>
              </fill>
            </x14:dxf>
          </x14:cfRule>
          <xm:sqref>O18</xm:sqref>
        </x14:conditionalFormatting>
        <x14:conditionalFormatting xmlns:xm="http://schemas.microsoft.com/office/excel/2006/main">
          <x14:cfRule type="containsText" priority="4" stopIfTrue="1" operator="containsText" text="NO ACEPTABLE" id="{B9DF0F95-1184-408E-B7D4-770BDA35B802}">
            <xm:f>NOT(ISERROR(SEARCH("NO ACEPTABLE",'SERVICIOS GENERALES'!S18)))</xm:f>
            <x14:dxf>
              <fill>
                <patternFill>
                  <bgColor rgb="FFFF0000"/>
                </patternFill>
              </fill>
            </x14:dxf>
          </x14:cfRule>
          <x14:cfRule type="containsText" priority="5" stopIfTrue="1" operator="containsText" text="CONTROL" id="{18C955E6-E4FF-4E00-A38B-A19706E9D0EC}">
            <xm:f>NOT(ISERROR(SEARCH("CONTROL",'SERVICIOS GENERALES'!S18)))</xm:f>
            <x14:dxf>
              <fill>
                <patternFill>
                  <bgColor rgb="FFFFFF00"/>
                </patternFill>
              </fill>
            </x14:dxf>
          </x14:cfRule>
          <x14:cfRule type="notContainsText" priority="6" stopIfTrue="1" operator="notContains" text="CONTROL" id="{C1A95EFE-33D4-47C7-918B-E9A4FD1C97D1}">
            <xm:f>ISERROR(SEARCH("CONTROL",'SERVICIOS GENERALES'!S18))</xm:f>
            <x14:dxf>
              <fill>
                <patternFill>
                  <bgColor theme="6" tint="-0.24994659260841701"/>
                </patternFill>
              </fill>
            </x14:dxf>
          </x14:cfRule>
          <xm:sqref>S18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L42"/>
  <sheetViews>
    <sheetView topLeftCell="K2" zoomScale="64" zoomScaleNormal="64" zoomScaleSheetLayoutView="100" workbookViewId="0">
      <selection activeCell="P5" sqref="P5:T5"/>
    </sheetView>
  </sheetViews>
  <sheetFormatPr baseColWidth="10" defaultRowHeight="12.75"/>
  <cols>
    <col min="1" max="2" width="11.42578125" style="85"/>
    <col min="3" max="3" width="24.85546875" style="85" customWidth="1"/>
    <col min="4" max="4" width="11.42578125" style="85"/>
    <col min="5" max="5" width="16" style="86" customWidth="1"/>
    <col min="6" max="6" width="26.42578125" style="86" customWidth="1"/>
    <col min="7" max="7" width="35.140625" style="85" customWidth="1"/>
    <col min="8" max="8" width="41.28515625" style="85" customWidth="1"/>
    <col min="9" max="9" width="30.42578125" style="85" customWidth="1"/>
    <col min="10" max="10" width="15.42578125" style="85" customWidth="1"/>
    <col min="11" max="11" width="28.140625" style="85" customWidth="1"/>
    <col min="12" max="12" width="6.140625" style="85" customWidth="1"/>
    <col min="13" max="13" width="6.7109375" style="87" customWidth="1"/>
    <col min="14" max="14" width="9.28515625" style="88" customWidth="1"/>
    <col min="15" max="15" width="10.85546875" style="85" customWidth="1"/>
    <col min="16" max="16" width="9.85546875" style="85" customWidth="1"/>
    <col min="17" max="18" width="17.28515625" style="87" customWidth="1"/>
    <col min="19" max="19" width="16.85546875" style="87" customWidth="1"/>
    <col min="20" max="20" width="48.140625" style="87" customWidth="1"/>
    <col min="21" max="21" width="18.85546875" style="87" customWidth="1"/>
    <col min="22" max="22" width="37.28515625" style="87" bestFit="1" customWidth="1"/>
    <col min="23" max="23" width="12.140625" style="85" customWidth="1"/>
    <col min="24" max="24" width="16" style="85" customWidth="1"/>
    <col min="25" max="25" width="15.42578125" style="85" customWidth="1"/>
    <col min="26" max="26" width="18.140625" style="85" customWidth="1"/>
    <col min="27" max="27" width="47.140625" style="86" customWidth="1"/>
    <col min="28" max="28" width="51.7109375" style="85" customWidth="1"/>
    <col min="29" max="16384" width="11.42578125" style="85"/>
  </cols>
  <sheetData>
    <row r="1" spans="1:116" ht="13.5" thickBot="1"/>
    <row r="2" spans="1:116" s="90" customFormat="1" ht="53.2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row>
    <row r="3" spans="1:116" s="90" customFormat="1" ht="53.2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row>
    <row r="4" spans="1:116" s="90" customFormat="1" ht="53.2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row>
    <row r="5" spans="1:116" s="90" customFormat="1" ht="53.25" customHeight="1" thickBot="1">
      <c r="A5" s="248"/>
      <c r="B5" s="249"/>
      <c r="C5" s="249"/>
      <c r="D5" s="249"/>
      <c r="E5" s="249"/>
      <c r="F5" s="249"/>
      <c r="G5" s="250"/>
      <c r="H5" s="251"/>
      <c r="I5" s="251"/>
      <c r="J5" s="251"/>
      <c r="K5" s="251"/>
      <c r="L5" s="251"/>
      <c r="M5" s="251"/>
      <c r="N5" s="251"/>
      <c r="O5" s="251"/>
      <c r="P5" s="251" t="s">
        <v>345</v>
      </c>
      <c r="Q5" s="251"/>
      <c r="R5" s="251"/>
      <c r="S5" s="251"/>
      <c r="T5" s="251"/>
      <c r="U5" s="251" t="s">
        <v>339</v>
      </c>
      <c r="V5" s="251"/>
      <c r="W5" s="251"/>
      <c r="X5" s="251"/>
      <c r="Y5" s="251"/>
      <c r="Z5" s="251"/>
      <c r="AA5" s="252" t="s">
        <v>192</v>
      </c>
      <c r="AB5" s="253"/>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row>
    <row r="6" spans="1:116" s="91" customFormat="1" ht="33" customHeight="1" thickBot="1">
      <c r="A6" s="254"/>
      <c r="B6" s="255"/>
      <c r="C6" s="255"/>
      <c r="D6" s="255"/>
      <c r="E6" s="255"/>
      <c r="F6" s="215"/>
      <c r="G6" s="215"/>
      <c r="H6" s="215"/>
      <c r="I6" s="255"/>
      <c r="J6" s="255"/>
      <c r="K6" s="255"/>
      <c r="L6" s="255"/>
      <c r="M6" s="255"/>
      <c r="N6" s="255"/>
      <c r="O6" s="255"/>
      <c r="P6" s="255"/>
      <c r="Q6" s="255"/>
      <c r="R6" s="255"/>
      <c r="S6" s="255"/>
      <c r="T6" s="255"/>
      <c r="U6" s="255"/>
      <c r="V6" s="255"/>
      <c r="W6" s="255"/>
      <c r="X6" s="255"/>
      <c r="Y6" s="255"/>
      <c r="Z6" s="255"/>
      <c r="AA6" s="255"/>
      <c r="AB6" s="256"/>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row>
    <row r="7" spans="1:116" s="91" customFormat="1" ht="27" customHeight="1">
      <c r="A7" s="226" t="s">
        <v>1</v>
      </c>
      <c r="B7" s="228" t="s">
        <v>2</v>
      </c>
      <c r="C7" s="230" t="s">
        <v>3</v>
      </c>
      <c r="D7" s="232" t="s">
        <v>4</v>
      </c>
      <c r="E7" s="234" t="s">
        <v>5</v>
      </c>
      <c r="F7" s="159" t="s">
        <v>108</v>
      </c>
      <c r="G7" s="159" t="s">
        <v>107</v>
      </c>
      <c r="H7" s="235" t="s">
        <v>8</v>
      </c>
      <c r="I7" s="236" t="s">
        <v>9</v>
      </c>
      <c r="J7" s="236"/>
      <c r="K7" s="236"/>
      <c r="L7" s="236" t="s">
        <v>10</v>
      </c>
      <c r="M7" s="236"/>
      <c r="N7" s="236"/>
      <c r="O7" s="236"/>
      <c r="P7" s="236"/>
      <c r="Q7" s="236"/>
      <c r="R7" s="236"/>
      <c r="S7" s="236"/>
      <c r="T7" s="157"/>
      <c r="U7" s="237" t="s">
        <v>11</v>
      </c>
      <c r="V7" s="237"/>
      <c r="W7" s="237"/>
      <c r="X7" s="237" t="s">
        <v>12</v>
      </c>
      <c r="Y7" s="237"/>
      <c r="Z7" s="237"/>
      <c r="AA7" s="237"/>
      <c r="AB7" s="237"/>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row>
    <row r="8" spans="1:116" s="94" customFormat="1" ht="144.75" customHeight="1" thickBot="1">
      <c r="A8" s="227"/>
      <c r="B8" s="229"/>
      <c r="C8" s="231"/>
      <c r="D8" s="233"/>
      <c r="E8" s="234"/>
      <c r="F8" s="153" t="s">
        <v>7</v>
      </c>
      <c r="G8" s="153" t="s">
        <v>6</v>
      </c>
      <c r="H8" s="235"/>
      <c r="I8" s="92" t="s">
        <v>13</v>
      </c>
      <c r="J8" s="92" t="s">
        <v>14</v>
      </c>
      <c r="K8" s="92" t="s">
        <v>15</v>
      </c>
      <c r="L8" s="92" t="s">
        <v>16</v>
      </c>
      <c r="M8" s="92" t="s">
        <v>17</v>
      </c>
      <c r="N8" s="92" t="s">
        <v>18</v>
      </c>
      <c r="O8" s="92" t="s">
        <v>19</v>
      </c>
      <c r="P8" s="92" t="s">
        <v>20</v>
      </c>
      <c r="Q8" s="92" t="s">
        <v>21</v>
      </c>
      <c r="R8" s="92" t="s">
        <v>22</v>
      </c>
      <c r="S8" s="92" t="s">
        <v>23</v>
      </c>
      <c r="T8" s="92" t="s">
        <v>24</v>
      </c>
      <c r="U8" s="92" t="s">
        <v>25</v>
      </c>
      <c r="V8" s="92" t="s">
        <v>26</v>
      </c>
      <c r="W8" s="92" t="s">
        <v>27</v>
      </c>
      <c r="X8" s="92" t="s">
        <v>28</v>
      </c>
      <c r="Y8" s="92" t="s">
        <v>29</v>
      </c>
      <c r="Z8" s="92" t="s">
        <v>30</v>
      </c>
      <c r="AA8" s="92" t="s">
        <v>31</v>
      </c>
      <c r="AB8" s="92" t="s">
        <v>32</v>
      </c>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row>
    <row r="9" spans="1:116" s="104" customFormat="1" ht="76.5" customHeight="1">
      <c r="A9" s="217" t="s">
        <v>33</v>
      </c>
      <c r="B9" s="219" t="s">
        <v>204</v>
      </c>
      <c r="C9" s="221" t="s">
        <v>195</v>
      </c>
      <c r="D9" s="224" t="s">
        <v>205</v>
      </c>
      <c r="E9" s="95" t="s">
        <v>34</v>
      </c>
      <c r="F9" s="158" t="s">
        <v>36</v>
      </c>
      <c r="G9" s="96" t="s">
        <v>35</v>
      </c>
      <c r="H9" s="98" t="s">
        <v>37</v>
      </c>
      <c r="I9" s="98" t="s">
        <v>38</v>
      </c>
      <c r="J9" s="98" t="s">
        <v>38</v>
      </c>
      <c r="K9" s="98" t="s">
        <v>39</v>
      </c>
      <c r="L9" s="96">
        <v>2</v>
      </c>
      <c r="M9" s="96">
        <v>2</v>
      </c>
      <c r="N9" s="96">
        <f>L9*M9</f>
        <v>4</v>
      </c>
      <c r="O9" s="99" t="str">
        <f>LOOKUP(N9,{2;4;6;8;10;12;18;20;24;30;40},{"Bajo";"Bajo";"Medio";"Medio";"Alto";" Alto ";" Alto ";"Alto";"Muy Alto";"Muy Alto";"Muy Alto"})</f>
        <v>Bajo</v>
      </c>
      <c r="P9" s="96">
        <v>10</v>
      </c>
      <c r="Q9" s="95">
        <f>P9*N9</f>
        <v>40</v>
      </c>
      <c r="R9" s="100" t="str">
        <f>IF(Q9&gt;=600,"I",IF(Q9&gt;=150,"II",IF(Q9&gt;=40,"III",IF(Q9&gt;=1,"IV"))))</f>
        <v>III</v>
      </c>
      <c r="S9" s="101" t="str">
        <f>IF(R9="I","NO ACEPTABLE",IF(R9="II", "ACEPTABLE CON CONTROL", IF(R9="III","ACEPTABLE",IF(R9="IV","ACEPTABLE","NA"))))</f>
        <v>ACEPTABLE</v>
      </c>
      <c r="T9" s="98" t="str">
        <f t="shared" ref="T9:T22" si="0">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98">
        <v>1</v>
      </c>
      <c r="V9" s="98" t="s">
        <v>40</v>
      </c>
      <c r="W9" s="98" t="s">
        <v>41</v>
      </c>
      <c r="X9" s="102"/>
      <c r="Y9" s="102"/>
      <c r="Z9" s="102"/>
      <c r="AA9" s="98" t="s">
        <v>242</v>
      </c>
      <c r="AB9" s="98" t="s">
        <v>42</v>
      </c>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row>
    <row r="10" spans="1:116" s="94" customFormat="1" ht="87.75" customHeight="1">
      <c r="A10" s="218"/>
      <c r="B10" s="220"/>
      <c r="C10" s="222"/>
      <c r="D10" s="225"/>
      <c r="E10" s="61" t="s">
        <v>34</v>
      </c>
      <c r="F10" s="97" t="s">
        <v>44</v>
      </c>
      <c r="G10" s="105" t="s">
        <v>43</v>
      </c>
      <c r="H10" s="62" t="s">
        <v>243</v>
      </c>
      <c r="I10" s="144" t="s">
        <v>143</v>
      </c>
      <c r="J10" s="106" t="s">
        <v>38</v>
      </c>
      <c r="K10" s="106" t="s">
        <v>39</v>
      </c>
      <c r="L10" s="105">
        <v>2</v>
      </c>
      <c r="M10" s="105">
        <v>2</v>
      </c>
      <c r="N10" s="105">
        <f t="shared" ref="N10:N22" si="1">L10*M10</f>
        <v>4</v>
      </c>
      <c r="O10" s="107" t="str">
        <f>LOOKUP(N10,{2;4;6;8;10;12;18;20;24;30;40},{"Bajo";"Bajo";"Medio";"Medio";"Alto";" Alto ";" Alto ";"Alto";"Muy Alto";"Muy Alto";"Muy Alto"})</f>
        <v>Bajo</v>
      </c>
      <c r="P10" s="105">
        <v>25</v>
      </c>
      <c r="Q10" s="108">
        <f t="shared" ref="Q10:Q22" si="2">P10*N10</f>
        <v>100</v>
      </c>
      <c r="R10" s="109" t="str">
        <f t="shared" ref="R10:R18" si="3">IF(Q10&gt;=600,"I",IF(Q10&gt;=150,"II",IF(Q10&gt;=40,"III",IF(Q10&gt;=1,"IV"))))</f>
        <v>III</v>
      </c>
      <c r="S10" s="110" t="str">
        <f t="shared" ref="S10:S18" si="4">IF(R10="I","NO ACEPTABLE",IF(R10="II", "ACEPTABLE CON CONTROL", IF(R10="III","ACEPTABLE",IF(R10="IV","ACEPTABLE","NA"))))</f>
        <v>ACEPTABLE</v>
      </c>
      <c r="T10" s="106" t="str">
        <f t="shared" si="0"/>
        <v>Mejorar si es posible, seria conveniente mejorar la intervención y su rentabilidad y se deben hacer comprobaciones periódicas para asegurar que ese riesgo es aceptable</v>
      </c>
      <c r="U10" s="106">
        <f>+U9</f>
        <v>1</v>
      </c>
      <c r="V10" s="62" t="s">
        <v>45</v>
      </c>
      <c r="W10" s="106" t="s">
        <v>41</v>
      </c>
      <c r="X10" s="62"/>
      <c r="Y10" s="62"/>
      <c r="Z10" s="62"/>
      <c r="AA10" s="62" t="s">
        <v>280</v>
      </c>
      <c r="AB10" s="106" t="s">
        <v>42</v>
      </c>
    </row>
    <row r="11" spans="1:116" s="94" customFormat="1" ht="91.5" customHeight="1">
      <c r="A11" s="218"/>
      <c r="B11" s="220"/>
      <c r="C11" s="222"/>
      <c r="D11" s="225"/>
      <c r="E11" s="61" t="s">
        <v>47</v>
      </c>
      <c r="F11" s="97" t="s">
        <v>44</v>
      </c>
      <c r="G11" s="105" t="s">
        <v>48</v>
      </c>
      <c r="H11" s="111" t="s">
        <v>229</v>
      </c>
      <c r="I11" s="144" t="s">
        <v>244</v>
      </c>
      <c r="J11" s="144" t="s">
        <v>38</v>
      </c>
      <c r="K11" s="144" t="s">
        <v>219</v>
      </c>
      <c r="L11" s="105">
        <v>2</v>
      </c>
      <c r="M11" s="105">
        <v>2</v>
      </c>
      <c r="N11" s="105">
        <f t="shared" si="1"/>
        <v>4</v>
      </c>
      <c r="O11" s="107" t="str">
        <f>LOOKUP(N11,{2;4;6;8;10;12;18;20;24;30;40},{"Bajo";"Bajo";"Medio";"Medio";"Alto";" Alto ";" Alto ";"Alto";"Muy Alto";"Muy Alto";"Muy Alto"})</f>
        <v>Bajo</v>
      </c>
      <c r="P11" s="105">
        <v>25</v>
      </c>
      <c r="Q11" s="108">
        <f t="shared" si="2"/>
        <v>100</v>
      </c>
      <c r="R11" s="109" t="str">
        <f t="shared" si="3"/>
        <v>III</v>
      </c>
      <c r="S11" s="110" t="str">
        <f t="shared" si="4"/>
        <v>ACEPTABLE</v>
      </c>
      <c r="T11" s="106" t="str">
        <f t="shared" si="0"/>
        <v>Mejorar si es posible, seria conveniente mejorar la intervención y su rentabilidad y se deben hacer comprobaciones periódicas para asegurar que ese riesgo es aceptable</v>
      </c>
      <c r="U11" s="106">
        <f t="shared" ref="U11:U22" si="5">+U10</f>
        <v>1</v>
      </c>
      <c r="V11" s="62" t="s">
        <v>230</v>
      </c>
      <c r="W11" s="106" t="s">
        <v>41</v>
      </c>
      <c r="X11" s="62"/>
      <c r="Y11" s="62"/>
      <c r="Z11" s="62"/>
      <c r="AA11" s="112" t="s">
        <v>231</v>
      </c>
      <c r="AB11" s="106" t="s">
        <v>42</v>
      </c>
    </row>
    <row r="12" spans="1:116" s="94" customFormat="1" ht="207.75" customHeight="1">
      <c r="A12" s="218"/>
      <c r="B12" s="220"/>
      <c r="C12" s="222"/>
      <c r="D12" s="225"/>
      <c r="E12" s="148" t="s">
        <v>34</v>
      </c>
      <c r="F12" s="97" t="s">
        <v>134</v>
      </c>
      <c r="G12" s="144" t="s">
        <v>232</v>
      </c>
      <c r="H12" s="144" t="s">
        <v>233</v>
      </c>
      <c r="I12" s="144" t="s">
        <v>135</v>
      </c>
      <c r="J12" s="144" t="s">
        <v>136</v>
      </c>
      <c r="K12" s="144" t="s">
        <v>216</v>
      </c>
      <c r="L12" s="144">
        <v>2</v>
      </c>
      <c r="M12" s="144">
        <v>4</v>
      </c>
      <c r="N12" s="145">
        <f>+L12*M12</f>
        <v>8</v>
      </c>
      <c r="O12" s="145" t="str">
        <f t="shared" ref="O12:O13" si="6">IF(AND(N12&gt;=2,N12&lt;=4),"BAJO",IF(AND(N12&gt;=6,N12&lt;=8),"MEDIO",IF(AND(N12&gt;=10,N12&lt;=20),"ALTO",IF(AND(N12&gt;=24,N12&lt;=40),"MUY ALTO",""))))</f>
        <v>MEDIO</v>
      </c>
      <c r="P12" s="145">
        <v>25</v>
      </c>
      <c r="Q12" s="145">
        <f>+N12*P12</f>
        <v>200</v>
      </c>
      <c r="R12" s="109" t="str">
        <f t="shared" si="3"/>
        <v>II</v>
      </c>
      <c r="S12" s="146" t="str">
        <f t="shared" ref="S12:S13" si="7">IF(AND(R12&gt;="IV",R12&lt;="IV"),"ACEPTABLE",IF(AND(R12&gt;="III",R12&lt;="III"),"ACEPTABLE",IF(AND(R12&gt;="II",R12&lt;="II"),"ACEPTABLE CON CONTROL ESPECIFICO",IF(AND(R12&gt;="I",R12&lt;="I"),"NO ACEPTABLE",""))))</f>
        <v>ACEPTABLE CON CONTROL ESPECIFICO</v>
      </c>
      <c r="T12" s="106" t="str">
        <f t="shared" si="0"/>
        <v>Corregir y adoptar medidas de control inmediato, sin embargo suspenda actividades si el NR  esta por encima de 360</v>
      </c>
      <c r="U12" s="106">
        <f t="shared" si="5"/>
        <v>1</v>
      </c>
      <c r="V12" s="145" t="s">
        <v>137</v>
      </c>
      <c r="W12" s="145" t="s">
        <v>138</v>
      </c>
      <c r="X12" s="145" t="s">
        <v>47</v>
      </c>
      <c r="Y12" s="143"/>
      <c r="Z12" s="149" t="s">
        <v>217</v>
      </c>
      <c r="AA12" s="147" t="s">
        <v>234</v>
      </c>
      <c r="AB12" s="150" t="s">
        <v>218</v>
      </c>
    </row>
    <row r="13" spans="1:116" s="198" customFormat="1" ht="45">
      <c r="A13" s="218"/>
      <c r="B13" s="220"/>
      <c r="C13" s="222"/>
      <c r="D13" s="225"/>
      <c r="E13" s="73" t="s">
        <v>34</v>
      </c>
      <c r="F13" s="197" t="s">
        <v>139</v>
      </c>
      <c r="G13" s="73" t="s">
        <v>302</v>
      </c>
      <c r="H13" s="73" t="s">
        <v>140</v>
      </c>
      <c r="I13" s="73" t="s">
        <v>304</v>
      </c>
      <c r="J13" s="73" t="s">
        <v>38</v>
      </c>
      <c r="K13" s="73" t="s">
        <v>305</v>
      </c>
      <c r="L13" s="73">
        <v>2</v>
      </c>
      <c r="M13" s="73">
        <v>2</v>
      </c>
      <c r="N13" s="74">
        <v>6</v>
      </c>
      <c r="O13" s="145" t="str">
        <f t="shared" si="6"/>
        <v>MEDIO</v>
      </c>
      <c r="P13" s="74">
        <v>10</v>
      </c>
      <c r="Q13" s="74">
        <f t="shared" ref="Q13" si="8">+N13*P13</f>
        <v>60</v>
      </c>
      <c r="R13" s="109" t="str">
        <f t="shared" si="3"/>
        <v>III</v>
      </c>
      <c r="S13" s="75" t="str">
        <f t="shared" si="7"/>
        <v>ACEPTABLE</v>
      </c>
      <c r="T13" s="74">
        <v>1</v>
      </c>
      <c r="U13" s="74" t="s">
        <v>141</v>
      </c>
      <c r="V13" s="72" t="s">
        <v>91</v>
      </c>
      <c r="W13" s="74"/>
      <c r="X13" s="76"/>
      <c r="Y13" s="76"/>
      <c r="Z13" s="76"/>
      <c r="AA13" s="76"/>
    </row>
    <row r="14" spans="1:116" s="94" customFormat="1" ht="91.5" customHeight="1">
      <c r="A14" s="218"/>
      <c r="B14" s="220"/>
      <c r="C14" s="222"/>
      <c r="D14" s="225"/>
      <c r="E14" s="61" t="s">
        <v>47</v>
      </c>
      <c r="F14" s="97" t="s">
        <v>36</v>
      </c>
      <c r="G14" s="106" t="s">
        <v>49</v>
      </c>
      <c r="H14" s="106" t="s">
        <v>37</v>
      </c>
      <c r="I14" s="106" t="s">
        <v>38</v>
      </c>
      <c r="J14" s="106" t="s">
        <v>38</v>
      </c>
      <c r="K14" s="106" t="s">
        <v>38</v>
      </c>
      <c r="L14" s="105">
        <v>2</v>
      </c>
      <c r="M14" s="105">
        <v>2</v>
      </c>
      <c r="N14" s="105">
        <f t="shared" si="1"/>
        <v>4</v>
      </c>
      <c r="O14" s="107" t="str">
        <f>IF(N14&gt;=24,"Muy Alto",IF(N14&gt;=10,"Alto",IF(N14&gt;=6,"Medio",IF(N14&gt;=2,"Bajo"))))</f>
        <v>Bajo</v>
      </c>
      <c r="P14" s="105">
        <v>10</v>
      </c>
      <c r="Q14" s="108">
        <f>P14*N14</f>
        <v>40</v>
      </c>
      <c r="R14" s="109" t="str">
        <f t="shared" si="3"/>
        <v>III</v>
      </c>
      <c r="S14" s="110" t="str">
        <f t="shared" si="4"/>
        <v>ACEPTABLE</v>
      </c>
      <c r="T14" s="106" t="str">
        <f t="shared" si="0"/>
        <v>Mejorar si es posible, seria conveniente mejorar la intervención y su rentabilidad y se deben hacer comprobaciones periódicas para asegurar que ese riesgo es aceptable</v>
      </c>
      <c r="U14" s="106">
        <f>+U11</f>
        <v>1</v>
      </c>
      <c r="V14" s="106" t="str">
        <f>IF(T14="I","NO ACEPTABLE",IF(T14="II", "ACEPTABLE CON CONTROL", IF(T14="III","ACEPTABLE",IF(T14="IV","ACEPTABLE","NA"))))</f>
        <v>NA</v>
      </c>
      <c r="W14" s="61" t="s">
        <v>47</v>
      </c>
      <c r="X14" s="61"/>
      <c r="Y14" s="113"/>
      <c r="Z14" s="113"/>
      <c r="AA14" s="114" t="s">
        <v>50</v>
      </c>
      <c r="AB14" s="40" t="s">
        <v>42</v>
      </c>
    </row>
    <row r="15" spans="1:116" s="94" customFormat="1" ht="172.5" customHeight="1">
      <c r="A15" s="218"/>
      <c r="B15" s="220"/>
      <c r="C15" s="222"/>
      <c r="D15" s="225"/>
      <c r="E15" s="61" t="s">
        <v>34</v>
      </c>
      <c r="F15" s="97" t="s">
        <v>52</v>
      </c>
      <c r="G15" s="40" t="s">
        <v>51</v>
      </c>
      <c r="H15" s="62" t="s">
        <v>53</v>
      </c>
      <c r="I15" s="106" t="s">
        <v>38</v>
      </c>
      <c r="J15" s="106" t="s">
        <v>38</v>
      </c>
      <c r="K15" s="106" t="s">
        <v>39</v>
      </c>
      <c r="L15" s="105">
        <v>2</v>
      </c>
      <c r="M15" s="105">
        <v>2</v>
      </c>
      <c r="N15" s="105">
        <f t="shared" si="1"/>
        <v>4</v>
      </c>
      <c r="O15" s="107" t="str">
        <f>LOOKUP(N15,{2;4;6;8;10;12;18;20;24;30;40},{"Bajo";"Bajo";"Medio";"Medio";"Alto";" Alto ";" Alto ";"Alto";"Muy Alto";"Muy Alto";"Muy Alto"})</f>
        <v>Bajo</v>
      </c>
      <c r="P15" s="105">
        <v>10</v>
      </c>
      <c r="Q15" s="108">
        <f t="shared" si="2"/>
        <v>40</v>
      </c>
      <c r="R15" s="109" t="str">
        <f t="shared" si="3"/>
        <v>III</v>
      </c>
      <c r="S15" s="110" t="str">
        <f t="shared" si="4"/>
        <v>ACEPTABLE</v>
      </c>
      <c r="T15" s="106" t="str">
        <f t="shared" si="0"/>
        <v>Mejorar si es posible, seria conveniente mejorar la intervención y su rentabilidad y se deben hacer comprobaciones periódicas para asegurar que ese riesgo es aceptable</v>
      </c>
      <c r="U15" s="106">
        <f t="shared" si="5"/>
        <v>1</v>
      </c>
      <c r="V15" s="40" t="s">
        <v>54</v>
      </c>
      <c r="W15" s="108" t="s">
        <v>47</v>
      </c>
      <c r="X15" s="108" t="s">
        <v>47</v>
      </c>
      <c r="Y15" s="108" t="s">
        <v>47</v>
      </c>
      <c r="Z15" s="108" t="s">
        <v>47</v>
      </c>
      <c r="AA15" s="40" t="s">
        <v>235</v>
      </c>
      <c r="AB15" s="40" t="s">
        <v>42</v>
      </c>
    </row>
    <row r="16" spans="1:116" s="94" customFormat="1" ht="153.75" customHeight="1">
      <c r="A16" s="218"/>
      <c r="B16" s="220"/>
      <c r="C16" s="222"/>
      <c r="D16" s="225"/>
      <c r="E16" s="61" t="s">
        <v>34</v>
      </c>
      <c r="F16" s="97" t="s">
        <v>52</v>
      </c>
      <c r="G16" s="40" t="s">
        <v>55</v>
      </c>
      <c r="H16" s="62" t="s">
        <v>236</v>
      </c>
      <c r="I16" s="106" t="s">
        <v>38</v>
      </c>
      <c r="J16" s="106" t="s">
        <v>38</v>
      </c>
      <c r="K16" s="106" t="s">
        <v>39</v>
      </c>
      <c r="L16" s="105">
        <v>2</v>
      </c>
      <c r="M16" s="105">
        <v>2</v>
      </c>
      <c r="N16" s="105">
        <f t="shared" si="1"/>
        <v>4</v>
      </c>
      <c r="O16" s="107" t="str">
        <f>LOOKUP(N16,{2;4;6;8;10;12;18;20;24;30;40},{"Bajo";"Bajo";"Medio";"Medio";"Alto";" Alto ";" Alto ";"Alto";"Muy Alto";"Muy Alto";"Muy Alto"})</f>
        <v>Bajo</v>
      </c>
      <c r="P16" s="105">
        <v>10</v>
      </c>
      <c r="Q16" s="108">
        <f t="shared" si="2"/>
        <v>40</v>
      </c>
      <c r="R16" s="109" t="str">
        <f t="shared" si="3"/>
        <v>III</v>
      </c>
      <c r="S16" s="110" t="str">
        <f t="shared" si="4"/>
        <v>ACEPTABLE</v>
      </c>
      <c r="T16" s="106" t="str">
        <f t="shared" si="0"/>
        <v>Mejorar si es posible, seria conveniente mejorar la intervención y su rentabilidad y se deben hacer comprobaciones periódicas para asegurar que ese riesgo es aceptable</v>
      </c>
      <c r="U16" s="106">
        <f t="shared" si="5"/>
        <v>1</v>
      </c>
      <c r="V16" s="40" t="s">
        <v>54</v>
      </c>
      <c r="W16" s="108" t="s">
        <v>47</v>
      </c>
      <c r="X16" s="108" t="s">
        <v>47</v>
      </c>
      <c r="Y16" s="108" t="s">
        <v>47</v>
      </c>
      <c r="Z16" s="108" t="s">
        <v>47</v>
      </c>
      <c r="AA16" s="40" t="s">
        <v>235</v>
      </c>
      <c r="AB16" s="40" t="s">
        <v>42</v>
      </c>
    </row>
    <row r="17" spans="1:28" s="94" customFormat="1" ht="99" customHeight="1">
      <c r="A17" s="218"/>
      <c r="B17" s="220"/>
      <c r="C17" s="222"/>
      <c r="D17" s="225"/>
      <c r="E17" s="61" t="s">
        <v>47</v>
      </c>
      <c r="F17" s="97" t="s">
        <v>57</v>
      </c>
      <c r="G17" s="40" t="s">
        <v>56</v>
      </c>
      <c r="H17" s="115" t="s">
        <v>237</v>
      </c>
      <c r="I17" s="106" t="s">
        <v>38</v>
      </c>
      <c r="J17" s="106" t="s">
        <v>38</v>
      </c>
      <c r="K17" s="106" t="s">
        <v>39</v>
      </c>
      <c r="L17" s="105">
        <v>2</v>
      </c>
      <c r="M17" s="105">
        <v>2</v>
      </c>
      <c r="N17" s="105">
        <f t="shared" si="1"/>
        <v>4</v>
      </c>
      <c r="O17" s="107" t="str">
        <f>LOOKUP(N17,{2;4;6;8;10;12;18;20;24;30;40},{"Bajo";"Bajo";"Medio";"Medio";"Alto";" Alto ";" Alto ";"Alto";"Muy Alto";"Muy Alto";"Muy Alto"})</f>
        <v>Bajo</v>
      </c>
      <c r="P17" s="105">
        <v>10</v>
      </c>
      <c r="Q17" s="108">
        <f t="shared" si="2"/>
        <v>40</v>
      </c>
      <c r="R17" s="109" t="str">
        <f t="shared" si="3"/>
        <v>III</v>
      </c>
      <c r="S17" s="110" t="str">
        <f t="shared" si="4"/>
        <v>ACEPTABLE</v>
      </c>
      <c r="T17" s="106" t="str">
        <f t="shared" si="0"/>
        <v>Mejorar si es posible, seria conveniente mejorar la intervención y su rentabilidad y se deben hacer comprobaciones periódicas para asegurar que ese riesgo es aceptable</v>
      </c>
      <c r="U17" s="106">
        <f t="shared" si="5"/>
        <v>1</v>
      </c>
      <c r="V17" s="115" t="s">
        <v>58</v>
      </c>
      <c r="W17" s="108" t="s">
        <v>34</v>
      </c>
      <c r="X17" s="108" t="s">
        <v>47</v>
      </c>
      <c r="Y17" s="108" t="s">
        <v>47</v>
      </c>
      <c r="Z17" s="108" t="s">
        <v>47</v>
      </c>
      <c r="AA17" s="40" t="s">
        <v>59</v>
      </c>
      <c r="AB17" s="40" t="s">
        <v>42</v>
      </c>
    </row>
    <row r="18" spans="1:28" s="94" customFormat="1" ht="99" customHeight="1">
      <c r="A18" s="218"/>
      <c r="B18" s="220"/>
      <c r="C18" s="222"/>
      <c r="D18" s="225"/>
      <c r="E18" s="106" t="s">
        <v>47</v>
      </c>
      <c r="F18" s="97" t="s">
        <v>57</v>
      </c>
      <c r="G18" s="106" t="s">
        <v>60</v>
      </c>
      <c r="H18" s="62" t="s">
        <v>61</v>
      </c>
      <c r="I18" s="106" t="s">
        <v>38</v>
      </c>
      <c r="J18" s="106" t="s">
        <v>38</v>
      </c>
      <c r="K18" s="106" t="s">
        <v>39</v>
      </c>
      <c r="L18" s="105">
        <v>2</v>
      </c>
      <c r="M18" s="105">
        <v>2</v>
      </c>
      <c r="N18" s="105">
        <f t="shared" si="1"/>
        <v>4</v>
      </c>
      <c r="O18" s="107" t="str">
        <f>LOOKUP(N18,{2;4;6;8;10;12;18;20;24;30;40},{"Bajo";"Bajo";"Medio";"Medio";"Alto";" Alto ";" Alto ";"Alto";"Muy Alto";"Muy Alto";"Muy Alto"})</f>
        <v>Bajo</v>
      </c>
      <c r="P18" s="105">
        <v>25</v>
      </c>
      <c r="Q18" s="61">
        <f t="shared" si="2"/>
        <v>100</v>
      </c>
      <c r="R18" s="109" t="str">
        <f t="shared" si="3"/>
        <v>III</v>
      </c>
      <c r="S18" s="110" t="str">
        <f t="shared" si="4"/>
        <v>ACEPTABLE</v>
      </c>
      <c r="T18" s="106" t="str">
        <f t="shared" si="0"/>
        <v>Mejorar si es posible, seria conveniente mejorar la intervención y su rentabilidad y se deben hacer comprobaciones periódicas para asegurar que ese riesgo es aceptable</v>
      </c>
      <c r="U18" s="106">
        <f t="shared" si="5"/>
        <v>1</v>
      </c>
      <c r="V18" s="106" t="s">
        <v>62</v>
      </c>
      <c r="W18" s="106" t="s">
        <v>34</v>
      </c>
      <c r="X18" s="61" t="s">
        <v>47</v>
      </c>
      <c r="Y18" s="61" t="s">
        <v>47</v>
      </c>
      <c r="Z18" s="62" t="s">
        <v>47</v>
      </c>
      <c r="AA18" s="62" t="s">
        <v>63</v>
      </c>
      <c r="AB18" s="106" t="s">
        <v>42</v>
      </c>
    </row>
    <row r="19" spans="1:28" s="137" customFormat="1" ht="126" customHeight="1">
      <c r="A19" s="218"/>
      <c r="B19" s="220"/>
      <c r="C19" s="222"/>
      <c r="D19" s="225"/>
      <c r="E19" s="131" t="s">
        <v>34</v>
      </c>
      <c r="F19" s="197" t="s">
        <v>57</v>
      </c>
      <c r="G19" s="131" t="s">
        <v>148</v>
      </c>
      <c r="H19" s="131" t="s">
        <v>149</v>
      </c>
      <c r="I19" s="131" t="s">
        <v>38</v>
      </c>
      <c r="J19" s="131" t="s">
        <v>150</v>
      </c>
      <c r="K19" s="131"/>
      <c r="L19" s="199">
        <v>2</v>
      </c>
      <c r="M19" s="199">
        <v>2</v>
      </c>
      <c r="N19" s="200">
        <f t="shared" ref="N19" si="9">+L19*M19</f>
        <v>4</v>
      </c>
      <c r="O19" s="200" t="str">
        <f t="shared" ref="O19" si="10">IF(AND(N19&gt;=2,N19&lt;=4),"BAJO",IF(AND(N19&gt;=6,N19&lt;=8),"MEDIO",IF(AND(N19&gt;=10,N19&lt;=20),"ALTO",IF(AND(N19&gt;=24,N19&lt;=40),"MUY ALTO",""))))</f>
        <v>BAJO</v>
      </c>
      <c r="P19" s="201">
        <v>10</v>
      </c>
      <c r="Q19" s="200">
        <f t="shared" ref="Q19" si="11">+N19*P19</f>
        <v>40</v>
      </c>
      <c r="R19" s="200" t="str">
        <f t="shared" ref="R19" si="12">IF(AND(Q19&gt;=10,Q19&lt;=20),"IV",IF(AND(Q19&gt;=40,Q19&lt;=120),"III",IF(AND(Q19&gt;=150,Q19&lt;=500),"II",IF(AND(Q19&gt;=600,Q19&lt;=4000),"I",""))))</f>
        <v>III</v>
      </c>
      <c r="S19" s="202" t="str">
        <f t="shared" ref="S19" si="13">IF(AND(R19&gt;="IV",R19&lt;="IV"),"ACEPTABLE",IF(AND(R19&gt;="III",R19&lt;="III"),"ACEPTABLE",IF(AND(R19&gt;="II",R19&lt;="II"),"ACEPTABLE CON CONTROL ESPECIFICO",IF(AND(R19&gt;="I",R19&lt;="I"),"NO ACEPTABLE",""))))</f>
        <v>ACEPTABLE</v>
      </c>
      <c r="T19" s="200">
        <v>1</v>
      </c>
      <c r="U19" s="200" t="s">
        <v>93</v>
      </c>
      <c r="V19" s="200" t="s">
        <v>147</v>
      </c>
      <c r="W19" s="203"/>
      <c r="X19" s="203"/>
      <c r="Y19" s="203"/>
      <c r="Z19" s="204" t="s">
        <v>183</v>
      </c>
      <c r="AA19" s="203"/>
    </row>
    <row r="20" spans="1:28" s="137" customFormat="1" ht="126" customHeight="1">
      <c r="A20" s="218"/>
      <c r="B20" s="220"/>
      <c r="C20" s="222"/>
      <c r="D20" s="225"/>
      <c r="E20" s="131" t="s">
        <v>34</v>
      </c>
      <c r="F20" s="197" t="s">
        <v>57</v>
      </c>
      <c r="G20" s="131" t="s">
        <v>148</v>
      </c>
      <c r="H20" s="131" t="s">
        <v>149</v>
      </c>
      <c r="I20" s="131" t="s">
        <v>38</v>
      </c>
      <c r="J20" s="131" t="s">
        <v>150</v>
      </c>
      <c r="K20" s="131"/>
      <c r="L20" s="199">
        <v>2</v>
      </c>
      <c r="M20" s="199">
        <v>2</v>
      </c>
      <c r="N20" s="200">
        <f t="shared" ref="N20" si="14">+L20*M20</f>
        <v>4</v>
      </c>
      <c r="O20" s="200" t="str">
        <f t="shared" ref="O20" si="15">IF(AND(N20&gt;=2,N20&lt;=4),"BAJO",IF(AND(N20&gt;=6,N20&lt;=8),"MEDIO",IF(AND(N20&gt;=10,N20&lt;=20),"ALTO",IF(AND(N20&gt;=24,N20&lt;=40),"MUY ALTO",""))))</f>
        <v>BAJO</v>
      </c>
      <c r="P20" s="201">
        <v>10</v>
      </c>
      <c r="Q20" s="200">
        <f t="shared" ref="Q20" si="16">+N20*P20</f>
        <v>40</v>
      </c>
      <c r="R20" s="200" t="str">
        <f t="shared" ref="R20" si="17">IF(AND(Q20&gt;=10,Q20&lt;=20),"IV",IF(AND(Q20&gt;=40,Q20&lt;=120),"III",IF(AND(Q20&gt;=150,Q20&lt;=500),"II",IF(AND(Q20&gt;=600,Q20&lt;=4000),"I",""))))</f>
        <v>III</v>
      </c>
      <c r="S20" s="202" t="str">
        <f t="shared" ref="S20" si="18">IF(AND(R20&gt;="IV",R20&lt;="IV"),"ACEPTABLE",IF(AND(R20&gt;="III",R20&lt;="III"),"ACEPTABLE",IF(AND(R20&gt;="II",R20&lt;="II"),"ACEPTABLE CON CONTROL ESPECIFICO",IF(AND(R20&gt;="I",R20&lt;="I"),"NO ACEPTABLE",""))))</f>
        <v>ACEPTABLE</v>
      </c>
      <c r="T20" s="200">
        <v>1</v>
      </c>
      <c r="U20" s="200" t="s">
        <v>93</v>
      </c>
      <c r="V20" s="200" t="s">
        <v>147</v>
      </c>
      <c r="W20" s="203"/>
      <c r="X20" s="203"/>
      <c r="Y20" s="203"/>
      <c r="Z20" s="204" t="s">
        <v>183</v>
      </c>
      <c r="AA20" s="203"/>
    </row>
    <row r="21" spans="1:28" s="94" customFormat="1" ht="144" customHeight="1">
      <c r="A21" s="218"/>
      <c r="B21" s="220"/>
      <c r="C21" s="222"/>
      <c r="D21" s="225"/>
      <c r="E21" s="116" t="s">
        <v>34</v>
      </c>
      <c r="F21" s="97" t="s">
        <v>57</v>
      </c>
      <c r="G21" s="40" t="s">
        <v>238</v>
      </c>
      <c r="H21" s="62" t="s">
        <v>64</v>
      </c>
      <c r="I21" s="117" t="s">
        <v>65</v>
      </c>
      <c r="J21" s="117" t="s">
        <v>65</v>
      </c>
      <c r="K21" s="117" t="s">
        <v>65</v>
      </c>
      <c r="L21" s="118">
        <v>2</v>
      </c>
      <c r="M21" s="118">
        <v>4</v>
      </c>
      <c r="N21" s="118">
        <f>L21*M21</f>
        <v>8</v>
      </c>
      <c r="O21" s="119" t="str">
        <f>IF(N21&gt;=24,"Muy Alto",IF(N21&gt;=10,"Alto",IF(N21&gt;=6,"Medio",IF(N21&gt;2,"Bajo"))))</f>
        <v>Medio</v>
      </c>
      <c r="P21" s="105">
        <v>10</v>
      </c>
      <c r="Q21" s="117">
        <f>+P21*N21</f>
        <v>80</v>
      </c>
      <c r="R21" s="109" t="str">
        <f>IF(Q21&gt;=600,"I",IF(Q21&gt;=150,"II",IF(Q21&gt;=40,"III",IF(Q21&gt;=1,"IV"))))</f>
        <v>III</v>
      </c>
      <c r="S21" s="110" t="str">
        <f>IF(R21="I","NO ACEPTABLE",IF(R21="II", "ACEPTABLE CON CONTROL", IF(R21="III","ACEPTABLE",IF(R21="IV","ACEPTABLE","NA"))))</f>
        <v>ACEPTABLE</v>
      </c>
      <c r="T21" s="106" t="str">
        <f t="shared" si="0"/>
        <v>Mejorar si es posible, seria conveniente mejorar la intervención y su rentabilidad y se deben hacer comprobaciones periódicas para asegurar que ese riesgo es aceptable</v>
      </c>
      <c r="U21" s="106">
        <f>+U18</f>
        <v>1</v>
      </c>
      <c r="V21" s="106" t="s">
        <v>66</v>
      </c>
      <c r="W21" s="117" t="s">
        <v>67</v>
      </c>
      <c r="X21" s="117" t="s">
        <v>47</v>
      </c>
      <c r="Y21" s="117" t="s">
        <v>47</v>
      </c>
      <c r="Z21" s="116"/>
      <c r="AA21" s="116" t="s">
        <v>239</v>
      </c>
      <c r="AB21" s="116" t="s">
        <v>42</v>
      </c>
    </row>
    <row r="22" spans="1:28" s="94" customFormat="1" ht="99" customHeight="1">
      <c r="A22" s="218"/>
      <c r="B22" s="220"/>
      <c r="C22" s="223"/>
      <c r="D22" s="225"/>
      <c r="E22" s="106" t="s">
        <v>47</v>
      </c>
      <c r="F22" s="97" t="s">
        <v>57</v>
      </c>
      <c r="G22" s="40" t="s">
        <v>68</v>
      </c>
      <c r="H22" s="62" t="s">
        <v>240</v>
      </c>
      <c r="I22" s="106" t="s">
        <v>38</v>
      </c>
      <c r="J22" s="106" t="s">
        <v>38</v>
      </c>
      <c r="K22" s="106" t="s">
        <v>39</v>
      </c>
      <c r="L22" s="105">
        <v>2</v>
      </c>
      <c r="M22" s="105">
        <v>2</v>
      </c>
      <c r="N22" s="105">
        <f t="shared" si="1"/>
        <v>4</v>
      </c>
      <c r="O22" s="107" t="str">
        <f>LOOKUP(N22,{2;4;6;8;10;12;18;20;24;30;40},{"Bajo";"Bajo";"Medio";"Medio";"Alto";" Alto ";" Alto ";"Alto";"Muy Alto";"Muy Alto";"Muy Alto"})</f>
        <v>Bajo</v>
      </c>
      <c r="P22" s="105">
        <v>25</v>
      </c>
      <c r="Q22" s="108">
        <f t="shared" si="2"/>
        <v>100</v>
      </c>
      <c r="R22" s="109" t="str">
        <f>IF(Q22&gt;=600,"I",IF(Q22&gt;=150,"II",IF(Q22&gt;=40,"III",IF(Q22&gt;=1,"IV"))))</f>
        <v>III</v>
      </c>
      <c r="S22" s="110" t="str">
        <f>IF(R22="I","NO ACEPTABLE",IF(R22="II", "ACEPTABLE CON CONTROL", IF(R22="III","ACEPTABLE",IF(R22="IV","ACEPTABLE","NA"))))</f>
        <v>ACEPTABLE</v>
      </c>
      <c r="T22" s="106" t="str">
        <f t="shared" si="0"/>
        <v>Mejorar si es posible, seria conveniente mejorar la intervención y su rentabilidad y se deben hacer comprobaciones periódicas para asegurar que ese riesgo es aceptable</v>
      </c>
      <c r="U22" s="106">
        <f t="shared" si="5"/>
        <v>1</v>
      </c>
      <c r="V22" s="106" t="s">
        <v>69</v>
      </c>
      <c r="W22" s="106" t="s">
        <v>47</v>
      </c>
      <c r="X22" s="108" t="s">
        <v>47</v>
      </c>
      <c r="Y22" s="108" t="s">
        <v>47</v>
      </c>
      <c r="Z22" s="62" t="s">
        <v>47</v>
      </c>
      <c r="AA22" s="40" t="s">
        <v>241</v>
      </c>
      <c r="AB22" s="40" t="s">
        <v>42</v>
      </c>
    </row>
    <row r="23" spans="1:28" s="120" customFormat="1">
      <c r="E23" s="121"/>
      <c r="F23" s="121"/>
    </row>
    <row r="24" spans="1:28" s="120" customFormat="1">
      <c r="E24" s="121"/>
      <c r="F24" s="121"/>
    </row>
    <row r="25" spans="1:28" s="120" customFormat="1">
      <c r="E25" s="121"/>
      <c r="F25" s="121"/>
    </row>
    <row r="26" spans="1:28" s="120" customFormat="1">
      <c r="E26" s="121"/>
      <c r="F26" s="121"/>
    </row>
    <row r="27" spans="1:28" s="120" customFormat="1">
      <c r="E27" s="121"/>
      <c r="F27" s="121"/>
    </row>
    <row r="28" spans="1:28" s="120" customFormat="1">
      <c r="E28" s="121"/>
      <c r="F28" s="121"/>
    </row>
    <row r="29" spans="1:28" s="120" customFormat="1">
      <c r="E29" s="121"/>
      <c r="F29" s="121"/>
    </row>
    <row r="30" spans="1:28" s="120" customFormat="1">
      <c r="E30" s="121"/>
      <c r="F30" s="121"/>
    </row>
    <row r="31" spans="1:28" s="120" customFormat="1">
      <c r="E31" s="121"/>
      <c r="F31" s="121"/>
    </row>
    <row r="32" spans="1:28" s="120" customFormat="1">
      <c r="E32" s="121"/>
      <c r="F32" s="121"/>
    </row>
    <row r="33" spans="5:27" s="120" customFormat="1">
      <c r="E33" s="121"/>
      <c r="F33" s="121"/>
    </row>
    <row r="34" spans="5:27" s="120" customFormat="1">
      <c r="E34" s="121"/>
      <c r="F34" s="121"/>
    </row>
    <row r="35" spans="5:27" s="120" customFormat="1">
      <c r="E35" s="121"/>
      <c r="F35" s="121"/>
    </row>
    <row r="36" spans="5:27" s="120" customFormat="1">
      <c r="E36" s="121"/>
      <c r="F36" s="121"/>
    </row>
    <row r="37" spans="5:27" s="120" customFormat="1">
      <c r="E37" s="121"/>
      <c r="F37" s="121"/>
    </row>
    <row r="38" spans="5:27" s="120" customFormat="1">
      <c r="E38" s="121"/>
      <c r="F38" s="121"/>
    </row>
    <row r="39" spans="5:27" s="120" customFormat="1">
      <c r="E39" s="121"/>
      <c r="F39" s="121"/>
    </row>
    <row r="40" spans="5:27" s="120" customFormat="1">
      <c r="E40" s="121"/>
      <c r="F40" s="121"/>
    </row>
    <row r="41" spans="5:27" s="120" customFormat="1">
      <c r="E41" s="121"/>
      <c r="F41" s="121"/>
    </row>
    <row r="42" spans="5:27">
      <c r="M42" s="85"/>
      <c r="N42" s="85"/>
      <c r="Q42" s="85"/>
      <c r="R42" s="85"/>
      <c r="S42" s="85"/>
      <c r="T42" s="85"/>
      <c r="U42" s="85"/>
      <c r="V42" s="85"/>
      <c r="AA42" s="85"/>
    </row>
  </sheetData>
  <mergeCells count="23">
    <mergeCell ref="A2:G5"/>
    <mergeCell ref="H2:AB2"/>
    <mergeCell ref="H3:AB3"/>
    <mergeCell ref="H4:AB4"/>
    <mergeCell ref="H5:O5"/>
    <mergeCell ref="P5:T5"/>
    <mergeCell ref="U5:Z5"/>
    <mergeCell ref="AA5:AB5"/>
    <mergeCell ref="A9:A22"/>
    <mergeCell ref="B9:B22"/>
    <mergeCell ref="C9:C22"/>
    <mergeCell ref="D9:D22"/>
    <mergeCell ref="A6:AB6"/>
    <mergeCell ref="A7:A8"/>
    <mergeCell ref="B7:B8"/>
    <mergeCell ref="C7:C8"/>
    <mergeCell ref="D7:D8"/>
    <mergeCell ref="E7:E8"/>
    <mergeCell ref="H7:H8"/>
    <mergeCell ref="I7:K7"/>
    <mergeCell ref="L7:S7"/>
    <mergeCell ref="U7:W7"/>
    <mergeCell ref="X7:AB7"/>
  </mergeCells>
  <conditionalFormatting sqref="O7:O8">
    <cfRule type="containsText" dxfId="378" priority="51" stopIfTrue="1" operator="containsText" text="MEDIO">
      <formula>NOT(ISERROR(SEARCH("MEDIO",O7)))</formula>
    </cfRule>
    <cfRule type="containsText" dxfId="377" priority="50" stopIfTrue="1" operator="containsText" text="MEDIO">
      <formula>NOT(ISERROR(SEARCH("MEDIO",O7)))</formula>
    </cfRule>
    <cfRule type="containsText" dxfId="376" priority="52" stopIfTrue="1" operator="containsText" text="BAJO">
      <formula>NOT(ISERROR(SEARCH("BAJO",O7)))</formula>
    </cfRule>
  </conditionalFormatting>
  <conditionalFormatting sqref="O9:O11 O15:O18">
    <cfRule type="cellIs" dxfId="375" priority="42" stopIfTrue="1" operator="equal">
      <formula>"BAJO"</formula>
    </cfRule>
    <cfRule type="cellIs" dxfId="374" priority="41" stopIfTrue="1" operator="equal">
      <formula>"MEDIO"</formula>
    </cfRule>
    <cfRule type="cellIs" dxfId="373" priority="40" stopIfTrue="1" operator="equal">
      <formula>"ALTO"</formula>
    </cfRule>
  </conditionalFormatting>
  <conditionalFormatting sqref="O12:O13">
    <cfRule type="containsText" dxfId="372" priority="21" stopIfTrue="1" operator="containsText" text="BAJO">
      <formula>NOT(ISERROR(SEARCH("BAJO",O12)))</formula>
    </cfRule>
    <cfRule type="containsText" dxfId="371" priority="20" stopIfTrue="1" operator="containsText" text="MEDIO">
      <formula>NOT(ISERROR(SEARCH("MEDIO",O12)))</formula>
    </cfRule>
    <cfRule type="containsText" dxfId="370" priority="19" stopIfTrue="1" operator="containsText" text="ALTO">
      <formula>NOT(ISERROR(SEARCH("ALTO",O12)))</formula>
    </cfRule>
  </conditionalFormatting>
  <conditionalFormatting sqref="O14">
    <cfRule type="containsText" dxfId="369" priority="38" stopIfTrue="1" operator="containsText" text="MEDIO">
      <formula>NOT(ISERROR(SEARCH("MEDIO",O14)))</formula>
    </cfRule>
    <cfRule type="containsText" dxfId="368" priority="37" stopIfTrue="1" operator="containsText" text="MEDIO">
      <formula>NOT(ISERROR(SEARCH("MEDIO",O14)))</formula>
    </cfRule>
    <cfRule type="cellIs" dxfId="367" priority="36" stopIfTrue="1" operator="equal">
      <formula>"BAJO"</formula>
    </cfRule>
    <cfRule type="cellIs" dxfId="366" priority="35" stopIfTrue="1" operator="equal">
      <formula>"alto"</formula>
    </cfRule>
    <cfRule type="containsText" dxfId="365" priority="39" stopIfTrue="1" operator="containsText" text="BAJO">
      <formula>NOT(ISERROR(SEARCH("BAJO",O14)))</formula>
    </cfRule>
  </conditionalFormatting>
  <conditionalFormatting sqref="O21:O22">
    <cfRule type="cellIs" dxfId="358" priority="26" stopIfTrue="1" operator="equal">
      <formula>"MEDIO"</formula>
    </cfRule>
    <cfRule type="cellIs" dxfId="357" priority="27" stopIfTrue="1" operator="equal">
      <formula>"BAJO"</formula>
    </cfRule>
    <cfRule type="cellIs" dxfId="356" priority="25" stopIfTrue="1" operator="equal">
      <formula>"ALTO"</formula>
    </cfRule>
  </conditionalFormatting>
  <conditionalFormatting sqref="R9:R18">
    <cfRule type="cellIs" dxfId="355" priority="34" stopIfTrue="1" operator="equal">
      <formula>"I"</formula>
    </cfRule>
    <cfRule type="cellIs" dxfId="354" priority="31" stopIfTrue="1" operator="equal">
      <formula>"IV"</formula>
    </cfRule>
    <cfRule type="cellIs" dxfId="353" priority="32" stopIfTrue="1" operator="equal">
      <formula>"III"</formula>
    </cfRule>
    <cfRule type="cellIs" dxfId="352" priority="33" stopIfTrue="1" operator="equal">
      <formula>"II"</formula>
    </cfRule>
  </conditionalFormatting>
  <conditionalFormatting sqref="R21:R22">
    <cfRule type="cellIs" dxfId="351" priority="47" stopIfTrue="1" operator="equal">
      <formula>"III"</formula>
    </cfRule>
    <cfRule type="cellIs" dxfId="350" priority="48" stopIfTrue="1" operator="equal">
      <formula>"II"</formula>
    </cfRule>
    <cfRule type="cellIs" dxfId="349" priority="49" stopIfTrue="1" operator="equal">
      <formula>"I"</formula>
    </cfRule>
    <cfRule type="cellIs" dxfId="348" priority="46" stopIfTrue="1" operator="equal">
      <formula>"IV"</formula>
    </cfRule>
  </conditionalFormatting>
  <conditionalFormatting sqref="S9:S11 S21:S22">
    <cfRule type="cellIs" dxfId="347" priority="43" stopIfTrue="1" operator="equal">
      <formula>"ACEPTABLE"</formula>
    </cfRule>
    <cfRule type="cellIs" dxfId="346" priority="44" stopIfTrue="1" operator="equal">
      <formula>"ACEPTABLE CON CONTROL"</formula>
    </cfRule>
    <cfRule type="cellIs" dxfId="345" priority="45" stopIfTrue="1" operator="equal">
      <formula>"NO ACEPTABLE"</formula>
    </cfRule>
  </conditionalFormatting>
  <conditionalFormatting sqref="S12">
    <cfRule type="containsText" dxfId="344" priority="23" stopIfTrue="1" operator="containsText" text="CONTROL">
      <formula>NOT(ISERROR(SEARCH("CONTROL",S12)))</formula>
    </cfRule>
    <cfRule type="notContainsText" dxfId="343" priority="24" stopIfTrue="1" operator="notContains" text="CONTROL">
      <formula>ISERROR(SEARCH("CONTROL",S12))</formula>
    </cfRule>
    <cfRule type="containsText" dxfId="342" priority="22" stopIfTrue="1" operator="containsText" text="NO ACEPTABLE">
      <formula>NOT(ISERROR(SEARCH("NO ACEPTABLE",S12)))</formula>
    </cfRule>
  </conditionalFormatting>
  <conditionalFormatting sqref="S13">
    <cfRule type="notContainsText" dxfId="341" priority="6" stopIfTrue="1" operator="notContains" text="CONTROL">
      <formula>ISERROR(SEARCH("CONTROL",#REF!))</formula>
    </cfRule>
    <cfRule type="containsText" dxfId="340" priority="5" stopIfTrue="1" operator="containsText" text="CONTROL">
      <formula>NOT(ISERROR(SEARCH("CONTROL",#REF!)))</formula>
    </cfRule>
    <cfRule type="containsText" dxfId="339" priority="4" stopIfTrue="1" operator="containsText" text="NO ACEPTABLE">
      <formula>NOT(ISERROR(SEARCH("NO ACEPTABLE",#REF!)))</formula>
    </cfRule>
  </conditionalFormatting>
  <conditionalFormatting sqref="S14:S18">
    <cfRule type="cellIs" dxfId="338" priority="30" stopIfTrue="1" operator="equal">
      <formula>"NO ACEPTABLE"</formula>
    </cfRule>
    <cfRule type="cellIs" dxfId="337" priority="28" stopIfTrue="1" operator="equal">
      <formula>"ACEPTABLE"</formula>
    </cfRule>
    <cfRule type="cellIs" dxfId="336" priority="29" stopIfTrue="1" operator="equal">
      <formula>"ACEPTABLE CON CONTROL"</formula>
    </cfRule>
  </conditionalFormatting>
  <dataValidations count="3">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21:M22 M9:M12 M14:M18" xr:uid="{00000000-0002-0000-0200-000000000000}">
      <formula1>"4,3,2,1"</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21:L22 L9:L12 L14:L18" xr:uid="{00000000-0002-0000-0200-000001000000}">
      <formula1>"10,6,2"</formula1>
    </dataValidation>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21:P22 P9:P12 P14:P18" xr:uid="{00000000-0002-0000-0200-000002000000}">
      <formula1>"100,60,25,10"</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7" stopIfTrue="1" operator="containsText" text="ALTO" id="{A39EAD40-CE01-4673-85D8-A1A381786152}">
            <xm:f>NOT(ISERROR(SEARCH("ALTO",'SERVICIOS GENERALES'!O18)))</xm:f>
            <x14:dxf>
              <fill>
                <patternFill>
                  <bgColor rgb="FFFF0000"/>
                </patternFill>
              </fill>
            </x14:dxf>
          </x14:cfRule>
          <x14:cfRule type="containsText" priority="8" stopIfTrue="1" operator="containsText" text="MEDIO" id="{43BB9F8E-EA34-4790-8974-71192A2E275A}">
            <xm:f>NOT(ISERROR(SEARCH("MEDIO",'SERVICIOS GENERALES'!O18)))</xm:f>
            <x14:dxf>
              <fill>
                <patternFill>
                  <bgColor rgb="FFFFFF00"/>
                </patternFill>
              </fill>
            </x14:dxf>
          </x14:cfRule>
          <x14:cfRule type="containsText" priority="9" stopIfTrue="1" operator="containsText" text="BAJO" id="{3697DDDE-85BB-4079-8274-855D587B249B}">
            <xm:f>NOT(ISERROR(SEARCH("BAJO",'SERVICIOS GENERALES'!O18)))</xm:f>
            <x14:dxf>
              <fill>
                <patternFill>
                  <bgColor theme="6"/>
                </patternFill>
              </fill>
            </x14:dxf>
          </x14:cfRule>
          <xm:sqref>O19</xm:sqref>
        </x14:conditionalFormatting>
        <x14:conditionalFormatting xmlns:xm="http://schemas.microsoft.com/office/excel/2006/main">
          <x14:cfRule type="containsText" priority="13" stopIfTrue="1" operator="containsText" text="ALTO" id="{130005EF-3A47-4E2B-BDFA-3CFB0914B00B}">
            <xm:f>NOT(ISERROR(SEARCH("ALTO",'SERVICIOS GENERALES'!O18)))</xm:f>
            <x14:dxf>
              <fill>
                <patternFill>
                  <bgColor rgb="FFFF0000"/>
                </patternFill>
              </fill>
            </x14:dxf>
          </x14:cfRule>
          <x14:cfRule type="containsText" priority="15" stopIfTrue="1" operator="containsText" text="BAJO" id="{8E64F549-F61E-4510-9B7F-B7ED2F0B9161}">
            <xm:f>NOT(ISERROR(SEARCH("BAJO",'SERVICIOS GENERALES'!O18)))</xm:f>
            <x14:dxf>
              <fill>
                <patternFill>
                  <bgColor theme="6"/>
                </patternFill>
              </fill>
            </x14:dxf>
          </x14:cfRule>
          <x14:cfRule type="containsText" priority="14" stopIfTrue="1" operator="containsText" text="MEDIO" id="{059153F2-D5B4-4E5C-BEB7-53A9DE537A49}">
            <xm:f>NOT(ISERROR(SEARCH("MEDIO",'SERVICIOS GENERALES'!O18)))</xm:f>
            <x14:dxf>
              <fill>
                <patternFill>
                  <bgColor rgb="FFFFFF00"/>
                </patternFill>
              </fill>
            </x14:dxf>
          </x14:cfRule>
          <xm:sqref>O20</xm:sqref>
        </x14:conditionalFormatting>
        <x14:conditionalFormatting xmlns:xm="http://schemas.microsoft.com/office/excel/2006/main">
          <x14:cfRule type="containsText" priority="10" stopIfTrue="1" operator="containsText" text="NO ACEPTABLE" id="{0C97F52A-BC2A-4A69-A7C6-DD1BF8B66FE8}">
            <xm:f>NOT(ISERROR(SEARCH("NO ACEPTABLE",'SERVICIOS GENERALES'!S18)))</xm:f>
            <x14:dxf>
              <fill>
                <patternFill>
                  <bgColor rgb="FFFF0000"/>
                </patternFill>
              </fill>
            </x14:dxf>
          </x14:cfRule>
          <x14:cfRule type="notContainsText" priority="12" stopIfTrue="1" operator="notContains" text="CONTROL" id="{F15FB800-8733-4831-A306-AF9CCB7D0EA2}">
            <xm:f>ISERROR(SEARCH("CONTROL",'SERVICIOS GENERALES'!S18))</xm:f>
            <x14:dxf>
              <fill>
                <patternFill>
                  <bgColor theme="6" tint="-0.24994659260841701"/>
                </patternFill>
              </fill>
            </x14:dxf>
          </x14:cfRule>
          <x14:cfRule type="containsText" priority="11" stopIfTrue="1" operator="containsText" text="CONTROL" id="{E2A860B1-C3F3-4854-96EC-0047E24867C0}">
            <xm:f>NOT(ISERROR(SEARCH("CONTROL",'SERVICIOS GENERALES'!S18)))</xm:f>
            <x14:dxf>
              <fill>
                <patternFill>
                  <bgColor rgb="FFFFFF00"/>
                </patternFill>
              </fill>
            </x14:dxf>
          </x14:cfRule>
          <xm:sqref>S19</xm:sqref>
        </x14:conditionalFormatting>
        <x14:conditionalFormatting xmlns:xm="http://schemas.microsoft.com/office/excel/2006/main">
          <x14:cfRule type="notContainsText" priority="18" stopIfTrue="1" operator="notContains" text="CONTROL" id="{8490963F-11E5-4811-B6B7-384F0BFDDAA2}">
            <xm:f>ISERROR(SEARCH("CONTROL",'SERVICIOS GENERALES'!S18))</xm:f>
            <x14:dxf>
              <fill>
                <patternFill>
                  <bgColor theme="6" tint="-0.24994659260841701"/>
                </patternFill>
              </fill>
            </x14:dxf>
          </x14:cfRule>
          <x14:cfRule type="containsText" priority="17" stopIfTrue="1" operator="containsText" text="CONTROL" id="{CAC8E1EC-E903-40FE-A2AD-ADEA94FA5059}">
            <xm:f>NOT(ISERROR(SEARCH("CONTROL",'SERVICIOS GENERALES'!S18)))</xm:f>
            <x14:dxf>
              <fill>
                <patternFill>
                  <bgColor rgb="FFFFFF00"/>
                </patternFill>
              </fill>
            </x14:dxf>
          </x14:cfRule>
          <x14:cfRule type="containsText" priority="16" stopIfTrue="1" operator="containsText" text="NO ACEPTABLE" id="{E6D2F3C7-CF50-4041-88B6-80E09F1615CE}">
            <xm:f>NOT(ISERROR(SEARCH("NO ACEPTABLE",'SERVICIOS GENERALES'!S18)))</xm:f>
            <x14:dxf>
              <fill>
                <patternFill>
                  <bgColor rgb="FFFF0000"/>
                </patternFill>
              </fill>
            </x14:dxf>
          </x14:cfRule>
          <xm:sqref>S20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A40"/>
  <sheetViews>
    <sheetView zoomScale="50" zoomScaleNormal="50" zoomScaleSheetLayoutView="100" workbookViewId="0">
      <selection activeCell="P5" sqref="P5:T5"/>
    </sheetView>
  </sheetViews>
  <sheetFormatPr baseColWidth="10" defaultRowHeight="12.75"/>
  <cols>
    <col min="3" max="3" width="22.5703125" customWidth="1"/>
    <col min="5" max="5" width="16" style="1" customWidth="1"/>
    <col min="6" max="6" width="23.140625" customWidth="1"/>
    <col min="7" max="7" width="35.140625" customWidth="1"/>
    <col min="8" max="8" width="22.7109375" bestFit="1" customWidth="1"/>
    <col min="9" max="9" width="16.42578125" customWidth="1"/>
    <col min="10" max="10" width="15.42578125" customWidth="1"/>
    <col min="11" max="11" width="12.7109375" customWidth="1"/>
    <col min="12" max="12" width="6.140625" customWidth="1"/>
    <col min="13" max="13" width="6.7109375" style="2" customWidth="1"/>
    <col min="14" max="14" width="9.28515625" style="3" customWidth="1"/>
    <col min="15" max="15" width="10.85546875" customWidth="1"/>
    <col min="16" max="16" width="9.85546875" customWidth="1"/>
    <col min="17" max="18" width="17.28515625" style="2" customWidth="1"/>
    <col min="19" max="19" width="19.42578125" style="2" customWidth="1"/>
    <col min="20" max="20" width="25.7109375" style="2" bestFit="1" customWidth="1"/>
    <col min="21" max="21" width="18.85546875" style="2" customWidth="1"/>
    <col min="22" max="22" width="37.28515625" style="2" bestFit="1" customWidth="1"/>
    <col min="23" max="23" width="9.7109375" customWidth="1"/>
    <col min="24" max="24" width="16" customWidth="1"/>
    <col min="25" max="25" width="15.42578125" customWidth="1"/>
    <col min="26" max="26" width="18.140625" customWidth="1"/>
    <col min="27" max="27" width="47.140625" style="1" customWidth="1"/>
    <col min="28" max="28" width="51.7109375" customWidth="1"/>
    <col min="29" max="29" width="49.42578125" style="35" customWidth="1"/>
    <col min="30" max="34" width="11.42578125" style="35" customWidth="1"/>
  </cols>
  <sheetData>
    <row r="1" spans="1:131" ht="13.5" thickBot="1"/>
    <row r="2" spans="1:131" s="5" customFormat="1" ht="35.2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row>
    <row r="3" spans="1:131" s="5" customFormat="1" ht="35.2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row>
    <row r="4" spans="1:131" s="5" customFormat="1" ht="35.2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row>
    <row r="5" spans="1:131" s="5" customFormat="1" ht="35.25" customHeight="1" thickBot="1">
      <c r="A5" s="248"/>
      <c r="B5" s="249"/>
      <c r="C5" s="249"/>
      <c r="D5" s="249"/>
      <c r="E5" s="249"/>
      <c r="F5" s="249"/>
      <c r="G5" s="250"/>
      <c r="H5" s="251"/>
      <c r="I5" s="251"/>
      <c r="J5" s="251"/>
      <c r="K5" s="251"/>
      <c r="L5" s="251"/>
      <c r="M5" s="251"/>
      <c r="N5" s="251"/>
      <c r="O5" s="251"/>
      <c r="P5" s="251" t="s">
        <v>345</v>
      </c>
      <c r="Q5" s="251"/>
      <c r="R5" s="251"/>
      <c r="S5" s="251"/>
      <c r="T5" s="251"/>
      <c r="U5" s="251" t="s">
        <v>340</v>
      </c>
      <c r="V5" s="251"/>
      <c r="W5" s="251"/>
      <c r="X5" s="251"/>
      <c r="Y5" s="251"/>
      <c r="Z5" s="251"/>
      <c r="AA5" s="252" t="s">
        <v>192</v>
      </c>
      <c r="AB5" s="25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row>
    <row r="6" spans="1:131" s="5" customFormat="1" ht="48" customHeight="1" thickBot="1">
      <c r="A6" s="275"/>
      <c r="B6" s="276"/>
      <c r="C6" s="276"/>
      <c r="D6" s="276"/>
      <c r="E6" s="276"/>
      <c r="F6" s="276"/>
      <c r="G6" s="276"/>
      <c r="H6" s="276"/>
      <c r="I6" s="276"/>
      <c r="J6" s="276"/>
      <c r="K6" s="276"/>
      <c r="L6" s="276"/>
      <c r="M6" s="276"/>
      <c r="N6" s="277"/>
      <c r="O6" s="278"/>
      <c r="P6" s="279"/>
      <c r="Q6" s="279"/>
      <c r="R6" s="279"/>
      <c r="S6" s="279"/>
      <c r="T6" s="279"/>
      <c r="U6" s="279"/>
      <c r="V6" s="279"/>
      <c r="W6" s="275"/>
      <c r="X6" s="276"/>
      <c r="Y6" s="276"/>
      <c r="Z6" s="276"/>
      <c r="AA6" s="276"/>
      <c r="AB6" s="27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row>
    <row r="7" spans="1:131" s="55" customFormat="1" ht="27" customHeight="1">
      <c r="A7" s="269" t="s">
        <v>1</v>
      </c>
      <c r="B7" s="271" t="s">
        <v>2</v>
      </c>
      <c r="C7" s="272" t="s">
        <v>3</v>
      </c>
      <c r="D7" s="262" t="s">
        <v>70</v>
      </c>
      <c r="E7" s="257" t="s">
        <v>5</v>
      </c>
      <c r="F7" s="257" t="s">
        <v>7</v>
      </c>
      <c r="G7" s="257" t="s">
        <v>6</v>
      </c>
      <c r="H7" s="259" t="s">
        <v>8</v>
      </c>
      <c r="I7" s="261" t="s">
        <v>9</v>
      </c>
      <c r="J7" s="261"/>
      <c r="K7" s="261"/>
      <c r="L7" s="261" t="s">
        <v>10</v>
      </c>
      <c r="M7" s="261"/>
      <c r="N7" s="261"/>
      <c r="O7" s="261"/>
      <c r="P7" s="261"/>
      <c r="Q7" s="261"/>
      <c r="R7" s="261"/>
      <c r="S7" s="261"/>
      <c r="T7" s="84"/>
      <c r="U7" s="273" t="s">
        <v>11</v>
      </c>
      <c r="V7" s="273"/>
      <c r="W7" s="273"/>
      <c r="X7" s="273" t="s">
        <v>12</v>
      </c>
      <c r="Y7" s="273"/>
      <c r="Z7" s="273"/>
      <c r="AA7" s="273"/>
      <c r="AB7" s="27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row>
    <row r="8" spans="1:131" s="8" customFormat="1" ht="102" customHeight="1" thickBot="1">
      <c r="A8" s="270"/>
      <c r="B8" s="271"/>
      <c r="C8" s="272"/>
      <c r="D8" s="263"/>
      <c r="E8" s="258"/>
      <c r="F8" s="258"/>
      <c r="G8" s="258"/>
      <c r="H8" s="260"/>
      <c r="I8" s="82" t="s">
        <v>13</v>
      </c>
      <c r="J8" s="82" t="s">
        <v>14</v>
      </c>
      <c r="K8" s="82" t="s">
        <v>15</v>
      </c>
      <c r="L8" s="82" t="s">
        <v>16</v>
      </c>
      <c r="M8" s="82" t="s">
        <v>17</v>
      </c>
      <c r="N8" s="82" t="s">
        <v>18</v>
      </c>
      <c r="O8" s="82" t="s">
        <v>19</v>
      </c>
      <c r="P8" s="82" t="s">
        <v>20</v>
      </c>
      <c r="Q8" s="82" t="s">
        <v>21</v>
      </c>
      <c r="R8" s="82" t="s">
        <v>22</v>
      </c>
      <c r="S8" s="82" t="s">
        <v>23</v>
      </c>
      <c r="T8" s="82" t="s">
        <v>24</v>
      </c>
      <c r="U8" s="82" t="s">
        <v>25</v>
      </c>
      <c r="V8" s="82" t="s">
        <v>26</v>
      </c>
      <c r="W8" s="82" t="s">
        <v>27</v>
      </c>
      <c r="X8" s="82" t="s">
        <v>28</v>
      </c>
      <c r="Y8" s="82" t="s">
        <v>29</v>
      </c>
      <c r="Z8" s="82" t="s">
        <v>30</v>
      </c>
      <c r="AA8" s="82" t="s">
        <v>31</v>
      </c>
      <c r="AB8" s="83" t="s">
        <v>32</v>
      </c>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s="18" customFormat="1" ht="76.5" customHeight="1">
      <c r="A9" s="264" t="s">
        <v>33</v>
      </c>
      <c r="B9" s="266" t="s">
        <v>71</v>
      </c>
      <c r="C9" s="267" t="str">
        <f>+CARGOS!F10</f>
        <v>Digitación, archivo, recepción de llamadas, correspondencia física y magnética, atención al publico, socialización y envío de información a contratistas, apoyo al proceso de contratación, manejo de agenda y correo electrónico del director del IMCTT, Coordinación de eventos según necesidad del IMCTT.Mantener los recursos de aprendizaje disponibles para el cuerpo docente, el alumnado y el personal administrativo.
Registrar el acervo de información existente, digital e impreso en los sistemas computacionales del  insitituto.Coordinar la gestión de inventarios según corresponda.Verificar que se cumpla con la política del IMCTT con respecto al préstamo de libros y otros materiales de estudio.
Facilitar a los científicos la documentación de referencia que requieren para sus investigaciones.Clasificar los libros y otra documentación por tema para simplificar la gestión educativa.Asegurarse que las condiciones de gestión ambiental como la humedad, iluminación, temperatura y asepsia, sean óptimas para mantener los libros en perfecto estado.</v>
      </c>
      <c r="D9" s="268" t="s">
        <v>208</v>
      </c>
      <c r="E9" s="9" t="s">
        <v>34</v>
      </c>
      <c r="F9" s="36" t="s">
        <v>36</v>
      </c>
      <c r="G9" s="10" t="s">
        <v>35</v>
      </c>
      <c r="H9" s="12" t="s">
        <v>37</v>
      </c>
      <c r="I9" s="12" t="s">
        <v>38</v>
      </c>
      <c r="J9" s="12" t="s">
        <v>38</v>
      </c>
      <c r="K9" s="12" t="s">
        <v>39</v>
      </c>
      <c r="L9" s="10">
        <v>2</v>
      </c>
      <c r="M9" s="10">
        <v>4</v>
      </c>
      <c r="N9" s="10">
        <f t="shared" ref="N9:N22" si="0">L9*M9</f>
        <v>8</v>
      </c>
      <c r="O9" s="13" t="str">
        <f>LOOKUP(N9,{2;4;6;8;10;12;18;20;24;30;40},{"Bajo";"Bajo";"Medio";"Medio";"Alto";" Alto ";" Alto ";"Alto";"Muy Alto";"Muy Alto";"Muy Alto"})</f>
        <v>Medio</v>
      </c>
      <c r="P9" s="10">
        <v>10</v>
      </c>
      <c r="Q9" s="37">
        <f t="shared" ref="Q9:Q22" si="1">P9*N9</f>
        <v>80</v>
      </c>
      <c r="R9" s="14" t="str">
        <f t="shared" ref="R9:R22" si="2">IF(Q9&gt;=600,"I",IF(Q9&gt;=150,"II",IF(Q9&gt;=40,"III",IF(Q9&gt;=1,"IV"))))</f>
        <v>III</v>
      </c>
      <c r="S9" s="15" t="str">
        <f t="shared" ref="S9:S22" si="3">IF(R9="I","NO ACEPTABLE",IF(R9="II", "ACEPTABLE CON CONTROL", IF(R9="III","ACEPTABLE",IF(R9="IV","ACEPTABLE","NA"))))</f>
        <v>ACEPTABLE</v>
      </c>
      <c r="T9" s="12" t="str">
        <f t="shared" ref="T9:T19" si="4">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12">
        <v>1</v>
      </c>
      <c r="V9" s="12" t="s">
        <v>40</v>
      </c>
      <c r="W9" s="12" t="s">
        <v>41</v>
      </c>
      <c r="X9" s="16"/>
      <c r="Y9" s="16"/>
      <c r="Z9" s="16"/>
      <c r="AA9" s="12" t="s">
        <v>242</v>
      </c>
      <c r="AB9" s="38" t="s">
        <v>42</v>
      </c>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row>
    <row r="10" spans="1:131" s="8" customFormat="1" ht="87.75" customHeight="1">
      <c r="A10" s="265"/>
      <c r="B10" s="266"/>
      <c r="C10" s="267"/>
      <c r="D10" s="268"/>
      <c r="E10" s="19" t="s">
        <v>34</v>
      </c>
      <c r="F10" s="11" t="s">
        <v>44</v>
      </c>
      <c r="G10" s="20" t="s">
        <v>43</v>
      </c>
      <c r="H10" s="21" t="s">
        <v>243</v>
      </c>
      <c r="I10" s="144" t="s">
        <v>143</v>
      </c>
      <c r="J10" s="22" t="s">
        <v>38</v>
      </c>
      <c r="K10" s="22" t="s">
        <v>39</v>
      </c>
      <c r="L10" s="20">
        <v>2</v>
      </c>
      <c r="M10" s="20">
        <v>4</v>
      </c>
      <c r="N10" s="20">
        <f t="shared" si="0"/>
        <v>8</v>
      </c>
      <c r="O10" s="23" t="str">
        <f>LOOKUP(N10,{2;4;6;8;10;12;18;20;24;30;40},{"Bajo";"Bajo";"Medio";"Medio";"Alto";" Alto ";" Alto ";"Alto";"Muy Alto";"Muy Alto";"Muy Alto"})</f>
        <v>Medio</v>
      </c>
      <c r="P10" s="20">
        <v>25</v>
      </c>
      <c r="Q10" s="24">
        <f t="shared" si="1"/>
        <v>200</v>
      </c>
      <c r="R10" s="25" t="str">
        <f t="shared" si="2"/>
        <v>II</v>
      </c>
      <c r="S10" s="26" t="str">
        <f t="shared" si="3"/>
        <v>ACEPTABLE CON CONTROL</v>
      </c>
      <c r="T10" s="22" t="str">
        <f t="shared" si="4"/>
        <v>Corregir y adoptar medidas de control inmediato, sin embargo suspenda actividades si el NR  esta por encima de 360</v>
      </c>
      <c r="U10" s="22">
        <v>1</v>
      </c>
      <c r="V10" s="21" t="s">
        <v>45</v>
      </c>
      <c r="W10" s="22" t="s">
        <v>41</v>
      </c>
      <c r="X10" s="21"/>
      <c r="Y10" s="21"/>
      <c r="Z10" s="21"/>
      <c r="AA10" s="21" t="s">
        <v>46</v>
      </c>
      <c r="AB10" s="39" t="s">
        <v>42</v>
      </c>
      <c r="AC10" s="7"/>
      <c r="AD10" s="7"/>
      <c r="AE10" s="7"/>
      <c r="AF10" s="7"/>
      <c r="AG10" s="7"/>
      <c r="AH10" s="7"/>
    </row>
    <row r="11" spans="1:131" s="8" customFormat="1" ht="91.5" customHeight="1">
      <c r="A11" s="265"/>
      <c r="B11" s="266"/>
      <c r="C11" s="267"/>
      <c r="D11" s="268"/>
      <c r="E11" s="19" t="s">
        <v>34</v>
      </c>
      <c r="F11" s="11" t="s">
        <v>44</v>
      </c>
      <c r="G11" s="20" t="s">
        <v>48</v>
      </c>
      <c r="H11" s="27" t="s">
        <v>258</v>
      </c>
      <c r="I11" s="22" t="s">
        <v>38</v>
      </c>
      <c r="J11" s="22" t="s">
        <v>38</v>
      </c>
      <c r="K11" s="22" t="s">
        <v>39</v>
      </c>
      <c r="L11" s="20">
        <v>2</v>
      </c>
      <c r="M11" s="20">
        <v>4</v>
      </c>
      <c r="N11" s="20">
        <f t="shared" si="0"/>
        <v>8</v>
      </c>
      <c r="O11" s="13" t="str">
        <f>LOOKUP(N11,{2;4;6;8;10;12;18;20;24;30;40},{"Bajo";"Bajo";"Medio";"Medio";"Alto";" Alto ";" Alto ";"Alto";"Muy Alto";"Muy Alto";"Muy Alto"})</f>
        <v>Medio</v>
      </c>
      <c r="P11" s="20">
        <v>25</v>
      </c>
      <c r="Q11" s="37">
        <f t="shared" si="1"/>
        <v>200</v>
      </c>
      <c r="R11" s="14" t="str">
        <f t="shared" si="2"/>
        <v>II</v>
      </c>
      <c r="S11" s="15" t="str">
        <f t="shared" si="3"/>
        <v>ACEPTABLE CON CONTROL</v>
      </c>
      <c r="T11" s="12" t="str">
        <f t="shared" si="4"/>
        <v>Corregir y adoptar medidas de control inmediato, sin embargo suspenda actividades si el NR  esta por encima de 360</v>
      </c>
      <c r="U11" s="12">
        <f t="shared" ref="U11:U22" si="5">+U10</f>
        <v>1</v>
      </c>
      <c r="V11" s="21" t="s">
        <v>230</v>
      </c>
      <c r="W11" s="22" t="s">
        <v>41</v>
      </c>
      <c r="X11" s="21"/>
      <c r="Y11" s="21"/>
      <c r="Z11" s="21"/>
      <c r="AA11" s="28" t="s">
        <v>231</v>
      </c>
      <c r="AB11" s="39" t="s">
        <v>42</v>
      </c>
      <c r="AC11" s="7"/>
      <c r="AD11" s="7"/>
      <c r="AE11" s="7"/>
      <c r="AF11" s="7"/>
      <c r="AG11" s="7"/>
      <c r="AH11" s="7"/>
    </row>
    <row r="12" spans="1:131" s="8" customFormat="1" ht="91.5" customHeight="1">
      <c r="A12" s="265"/>
      <c r="B12" s="266"/>
      <c r="C12" s="267"/>
      <c r="D12" s="268"/>
      <c r="E12" s="148" t="s">
        <v>34</v>
      </c>
      <c r="F12" s="97" t="s">
        <v>134</v>
      </c>
      <c r="G12" s="144" t="s">
        <v>232</v>
      </c>
      <c r="H12" s="144" t="s">
        <v>233</v>
      </c>
      <c r="I12" s="144" t="s">
        <v>135</v>
      </c>
      <c r="J12" s="144" t="s">
        <v>136</v>
      </c>
      <c r="K12" s="144" t="s">
        <v>216</v>
      </c>
      <c r="L12" s="144">
        <v>2</v>
      </c>
      <c r="M12" s="144">
        <v>4</v>
      </c>
      <c r="N12" s="145">
        <f>+L12*M12</f>
        <v>8</v>
      </c>
      <c r="O12" s="23" t="str">
        <f>LOOKUP(N12,{2;4;6;8;10;12;18;20;24;30;40},{"Bajo";"Bajo";"Medio";"Medio";"Alto";" Alto ";" Alto ";"Alto";"Muy Alto";"Muy Alto";"Muy Alto"})</f>
        <v>Medio</v>
      </c>
      <c r="P12" s="145">
        <v>25</v>
      </c>
      <c r="Q12" s="145">
        <f>+N12*P12</f>
        <v>200</v>
      </c>
      <c r="R12" s="145" t="str">
        <f t="shared" ref="R12:R14" si="6">IF(AND(Q12&gt;=10,Q12&lt;=20),"IV",IF(AND(Q12&gt;=40,Q12&lt;=120),"III",IF(AND(Q12&gt;=150,Q12&lt;=500),"II",IF(AND(Q12&gt;=600,Q12&lt;=4000),"I",""))))</f>
        <v>II</v>
      </c>
      <c r="S12" s="26" t="str">
        <f t="shared" si="3"/>
        <v>ACEPTABLE CON CONTROL</v>
      </c>
      <c r="T12" s="106" t="str">
        <f t="shared" si="4"/>
        <v>Corregir y adoptar medidas de control inmediato, sin embargo suspenda actividades si el NR  esta por encima de 360</v>
      </c>
      <c r="U12" s="106">
        <f t="shared" si="5"/>
        <v>1</v>
      </c>
      <c r="V12" s="145" t="s">
        <v>137</v>
      </c>
      <c r="W12" s="145" t="s">
        <v>138</v>
      </c>
      <c r="X12" s="145" t="s">
        <v>47</v>
      </c>
      <c r="Y12" s="143"/>
      <c r="Z12" s="149" t="s">
        <v>217</v>
      </c>
      <c r="AA12" s="147" t="s">
        <v>234</v>
      </c>
      <c r="AB12" s="150" t="s">
        <v>218</v>
      </c>
      <c r="AC12" s="7"/>
      <c r="AD12" s="7"/>
      <c r="AE12" s="7"/>
      <c r="AF12" s="7"/>
      <c r="AG12" s="7"/>
      <c r="AH12" s="7"/>
    </row>
    <row r="13" spans="1:131" s="198" customFormat="1" ht="60">
      <c r="A13" s="265"/>
      <c r="B13" s="266"/>
      <c r="C13" s="267"/>
      <c r="D13" s="268"/>
      <c r="E13" s="73" t="s">
        <v>34</v>
      </c>
      <c r="F13" s="197" t="s">
        <v>139</v>
      </c>
      <c r="G13" s="73" t="s">
        <v>302</v>
      </c>
      <c r="H13" s="73" t="s">
        <v>140</v>
      </c>
      <c r="I13" s="73" t="s">
        <v>304</v>
      </c>
      <c r="J13" s="73" t="s">
        <v>38</v>
      </c>
      <c r="K13" s="73" t="s">
        <v>305</v>
      </c>
      <c r="L13" s="73">
        <v>2</v>
      </c>
      <c r="M13" s="73">
        <v>2</v>
      </c>
      <c r="N13" s="74">
        <v>6</v>
      </c>
      <c r="O13" s="74" t="str">
        <f t="shared" ref="O13:O14" si="7">IF(AND(N13&gt;=2,N13&lt;=4),"BAJO",IF(AND(N13&gt;=6,N13&lt;=8),"MEDIO",IF(AND(N13&gt;=10,N13&lt;=20),"ALTO",IF(AND(N13&gt;=24,N13&lt;=40),"MUY ALTO",""))))</f>
        <v>MEDIO</v>
      </c>
      <c r="P13" s="74">
        <v>10</v>
      </c>
      <c r="Q13" s="74">
        <f t="shared" ref="Q13:Q14" si="8">+N13*P13</f>
        <v>60</v>
      </c>
      <c r="R13" s="74" t="str">
        <f t="shared" si="6"/>
        <v>III</v>
      </c>
      <c r="S13" s="75" t="str">
        <f t="shared" ref="S13:S14" si="9">IF(AND(R13&gt;="IV",R13&lt;="IV"),"ACEPTABLE",IF(AND(R13&gt;="III",R13&lt;="III"),"ACEPTABLE",IF(AND(R13&gt;="II",R13&lt;="II"),"ACEPTABLE CON CONTROL ESPECIFICO",IF(AND(R13&gt;="I",R13&lt;="I"),"NO ACEPTABLE",""))))</f>
        <v>ACEPTABLE</v>
      </c>
      <c r="T13" s="74">
        <v>1</v>
      </c>
      <c r="U13" s="74" t="s">
        <v>141</v>
      </c>
      <c r="V13" s="72" t="s">
        <v>91</v>
      </c>
      <c r="W13" s="74"/>
      <c r="X13" s="76"/>
      <c r="Y13" s="76"/>
      <c r="Z13" s="76"/>
      <c r="AA13" s="76"/>
      <c r="AB13" s="205"/>
    </row>
    <row r="14" spans="1:131" s="66" customFormat="1" ht="60">
      <c r="A14" s="265"/>
      <c r="B14" s="266"/>
      <c r="C14" s="267"/>
      <c r="D14" s="268"/>
      <c r="E14" s="67" t="s">
        <v>34</v>
      </c>
      <c r="F14" s="197" t="s">
        <v>139</v>
      </c>
      <c r="G14" s="67" t="s">
        <v>302</v>
      </c>
      <c r="H14" s="67" t="s">
        <v>140</v>
      </c>
      <c r="I14" s="67" t="s">
        <v>304</v>
      </c>
      <c r="J14" s="67" t="s">
        <v>38</v>
      </c>
      <c r="K14" s="67" t="s">
        <v>305</v>
      </c>
      <c r="L14" s="67">
        <v>2</v>
      </c>
      <c r="M14" s="67">
        <v>2</v>
      </c>
      <c r="N14" s="68">
        <v>6</v>
      </c>
      <c r="O14" s="68" t="str">
        <f t="shared" si="7"/>
        <v>MEDIO</v>
      </c>
      <c r="P14" s="68">
        <v>10</v>
      </c>
      <c r="Q14" s="68">
        <f t="shared" si="8"/>
        <v>60</v>
      </c>
      <c r="R14" s="68" t="str">
        <f t="shared" si="6"/>
        <v>III</v>
      </c>
      <c r="S14" s="69" t="str">
        <f t="shared" si="9"/>
        <v>ACEPTABLE</v>
      </c>
      <c r="T14" s="68">
        <v>1</v>
      </c>
      <c r="U14" s="68" t="s">
        <v>141</v>
      </c>
      <c r="V14" s="71" t="s">
        <v>91</v>
      </c>
      <c r="W14" s="68"/>
      <c r="X14" s="70"/>
      <c r="Y14" s="70"/>
      <c r="Z14" s="70"/>
      <c r="AA14" s="70"/>
    </row>
    <row r="15" spans="1:131" s="8" customFormat="1" ht="91.5" customHeight="1">
      <c r="A15" s="265"/>
      <c r="B15" s="266"/>
      <c r="C15" s="267"/>
      <c r="D15" s="268"/>
      <c r="E15" s="19" t="s">
        <v>34</v>
      </c>
      <c r="F15" s="11" t="s">
        <v>36</v>
      </c>
      <c r="G15" s="22" t="s">
        <v>49</v>
      </c>
      <c r="H15" s="22" t="s">
        <v>37</v>
      </c>
      <c r="I15" s="22" t="s">
        <v>38</v>
      </c>
      <c r="J15" s="22" t="s">
        <v>38</v>
      </c>
      <c r="K15" s="22" t="s">
        <v>38</v>
      </c>
      <c r="L15" s="20">
        <v>2</v>
      </c>
      <c r="M15" s="20">
        <v>4</v>
      </c>
      <c r="N15" s="20">
        <f t="shared" si="0"/>
        <v>8</v>
      </c>
      <c r="O15" s="23" t="str">
        <f>IF(N15&gt;=24,"Muy Alto",IF(N15&gt;=10,"Alto",IF(N15&gt;=6,"Medio",IF(N15&gt;=2,"Bajo"))))</f>
        <v>Medio</v>
      </c>
      <c r="P15" s="20">
        <v>10</v>
      </c>
      <c r="Q15" s="24">
        <f>P15*N15</f>
        <v>80</v>
      </c>
      <c r="R15" s="25" t="str">
        <f t="shared" si="2"/>
        <v>III</v>
      </c>
      <c r="S15" s="26" t="str">
        <f t="shared" si="3"/>
        <v>ACEPTABLE</v>
      </c>
      <c r="T15" s="22" t="str">
        <f t="shared" si="4"/>
        <v>Mejorar si es posible, seria conveniente mejorar la intervención y su rentabilidad y se deben hacer comprobaciones periódicas para asegurar que ese riesgo es aceptable</v>
      </c>
      <c r="U15" s="12">
        <f>+U11</f>
        <v>1</v>
      </c>
      <c r="V15" s="22" t="str">
        <f>IF(T15="I","NO ACEPTABLE",IF(T15="II", "ACEPTABLE CON CONTROL", IF(T15="III","ACEPTABLE",IF(T15="IV","ACEPTABLE","NA"))))</f>
        <v>NA</v>
      </c>
      <c r="W15" s="19">
        <v>1</v>
      </c>
      <c r="X15" s="19" t="s">
        <v>34</v>
      </c>
      <c r="Y15" s="29"/>
      <c r="Z15" s="29"/>
      <c r="AA15" s="30" t="s">
        <v>50</v>
      </c>
      <c r="AB15" s="31" t="s">
        <v>42</v>
      </c>
      <c r="AC15" s="7"/>
      <c r="AD15" s="7"/>
      <c r="AE15" s="7"/>
      <c r="AF15" s="7"/>
      <c r="AG15" s="7"/>
      <c r="AH15" s="7"/>
    </row>
    <row r="16" spans="1:131" s="8" customFormat="1" ht="97.5" customHeight="1">
      <c r="A16" s="265"/>
      <c r="B16" s="266"/>
      <c r="C16" s="267"/>
      <c r="D16" s="268"/>
      <c r="E16" s="19" t="s">
        <v>34</v>
      </c>
      <c r="F16" s="11" t="s">
        <v>52</v>
      </c>
      <c r="G16" s="31" t="s">
        <v>51</v>
      </c>
      <c r="H16" s="21" t="s">
        <v>77</v>
      </c>
      <c r="I16" s="22" t="s">
        <v>38</v>
      </c>
      <c r="J16" s="22" t="s">
        <v>38</v>
      </c>
      <c r="K16" s="22" t="s">
        <v>39</v>
      </c>
      <c r="L16" s="20">
        <v>2</v>
      </c>
      <c r="M16" s="20">
        <v>2</v>
      </c>
      <c r="N16" s="20">
        <f t="shared" si="0"/>
        <v>4</v>
      </c>
      <c r="O16" s="23" t="str">
        <f>LOOKUP(N16,{2;4;6;8;10;12;18;20;24;30;40},{"Bajo";"Bajo";"Medio";"Medio";"Alto";" Alto ";" Alto ";"Alto";"Muy Alto";"Muy Alto";"Muy Alto"})</f>
        <v>Bajo</v>
      </c>
      <c r="P16" s="20">
        <v>25</v>
      </c>
      <c r="Q16" s="24">
        <f t="shared" si="1"/>
        <v>100</v>
      </c>
      <c r="R16" s="25" t="str">
        <f t="shared" si="2"/>
        <v>III</v>
      </c>
      <c r="S16" s="26" t="str">
        <f t="shared" si="3"/>
        <v>ACEPTABLE</v>
      </c>
      <c r="T16" s="22" t="str">
        <f t="shared" si="4"/>
        <v>Mejorar si es posible, seria conveniente mejorar la intervención y su rentabilidad y se deben hacer comprobaciones periódicas para asegurar que ese riesgo es aceptable</v>
      </c>
      <c r="U16" s="12">
        <f t="shared" si="5"/>
        <v>1</v>
      </c>
      <c r="V16" s="31" t="s">
        <v>54</v>
      </c>
      <c r="W16" s="24" t="s">
        <v>47</v>
      </c>
      <c r="X16" s="24" t="s">
        <v>47</v>
      </c>
      <c r="Y16" s="24" t="s">
        <v>47</v>
      </c>
      <c r="Z16" s="24" t="s">
        <v>47</v>
      </c>
      <c r="AA16" s="31" t="s">
        <v>235</v>
      </c>
      <c r="AB16" s="42" t="s">
        <v>42</v>
      </c>
      <c r="AC16" s="7"/>
      <c r="AD16" s="7"/>
      <c r="AE16" s="7"/>
      <c r="AF16" s="7"/>
      <c r="AG16" s="7"/>
      <c r="AH16" s="7"/>
    </row>
    <row r="17" spans="1:34" s="8" customFormat="1" ht="97.5" customHeight="1">
      <c r="A17" s="265"/>
      <c r="B17" s="266"/>
      <c r="C17" s="267"/>
      <c r="D17" s="268"/>
      <c r="E17" s="19" t="s">
        <v>34</v>
      </c>
      <c r="F17" s="11" t="s">
        <v>52</v>
      </c>
      <c r="G17" s="31" t="s">
        <v>96</v>
      </c>
      <c r="H17" s="21" t="s">
        <v>77</v>
      </c>
      <c r="I17" s="22" t="s">
        <v>38</v>
      </c>
      <c r="J17" s="22" t="s">
        <v>38</v>
      </c>
      <c r="K17" s="22" t="s">
        <v>39</v>
      </c>
      <c r="L17" s="20">
        <v>2</v>
      </c>
      <c r="M17" s="20">
        <v>4</v>
      </c>
      <c r="N17" s="20">
        <f>L17*M17</f>
        <v>8</v>
      </c>
      <c r="O17" s="23" t="str">
        <f>LOOKUP(N17,{2;4;6;8;10;12;18;20;24;30;40},{"Bajo";"Bajo";"Medio";"Medio";"Alto";" Alto ";" Alto ";"Alto";"Muy Alto";"Muy Alto";"Muy Alto"})</f>
        <v>Medio</v>
      </c>
      <c r="P17" s="56">
        <v>10</v>
      </c>
      <c r="Q17" s="24">
        <f>P17*N17</f>
        <v>80</v>
      </c>
      <c r="R17" s="25" t="str">
        <f>IF(Q17&gt;=600,"I",IF(Q17&gt;=150,"II",IF(Q17&gt;=40,"III",IF(Q17&gt;=1,"IV"))))</f>
        <v>III</v>
      </c>
      <c r="S17" s="26" t="str">
        <f>IF(R17="I","NO ACEPTABLE",IF(R17="II", "ACEPTABLE CON CONTROL", IF(R17="III","ACEPTABLE",IF(R17="IV","ACEPTABLE","NA"))))</f>
        <v>ACEPTABLE</v>
      </c>
      <c r="T17" s="22" t="str">
        <f t="shared" si="4"/>
        <v>Mejorar si es posible, seria conveniente mejorar la intervención y su rentabilidad y se deben hacer comprobaciones periódicas para asegurar que ese riesgo es aceptable</v>
      </c>
      <c r="U17" s="12">
        <f t="shared" si="5"/>
        <v>1</v>
      </c>
      <c r="V17" s="31" t="s">
        <v>54</v>
      </c>
      <c r="W17" s="24" t="s">
        <v>47</v>
      </c>
      <c r="X17" s="24" t="s">
        <v>47</v>
      </c>
      <c r="Y17" s="24" t="s">
        <v>47</v>
      </c>
      <c r="Z17" s="24" t="s">
        <v>47</v>
      </c>
      <c r="AA17" s="31" t="s">
        <v>235</v>
      </c>
      <c r="AB17" s="42" t="s">
        <v>42</v>
      </c>
      <c r="AC17" s="7"/>
      <c r="AD17" s="7"/>
      <c r="AE17" s="7"/>
      <c r="AF17" s="7"/>
      <c r="AG17" s="7"/>
      <c r="AH17" s="7"/>
    </row>
    <row r="18" spans="1:34" s="8" customFormat="1" ht="97.5" customHeight="1">
      <c r="A18" s="265"/>
      <c r="B18" s="266"/>
      <c r="C18" s="267"/>
      <c r="D18" s="268"/>
      <c r="E18" s="19" t="s">
        <v>34</v>
      </c>
      <c r="F18" s="11" t="s">
        <v>52</v>
      </c>
      <c r="G18" s="31" t="s">
        <v>97</v>
      </c>
      <c r="H18" s="21" t="s">
        <v>248</v>
      </c>
      <c r="I18" s="22" t="s">
        <v>38</v>
      </c>
      <c r="J18" s="22" t="s">
        <v>38</v>
      </c>
      <c r="K18" s="22" t="s">
        <v>39</v>
      </c>
      <c r="L18" s="20">
        <v>2</v>
      </c>
      <c r="M18" s="20">
        <v>4</v>
      </c>
      <c r="N18" s="20">
        <f>L18*M18</f>
        <v>8</v>
      </c>
      <c r="O18" s="23" t="str">
        <f>LOOKUP(N18,{2;4;6;8;10;12;18;20;24;30;40},{"Bajo";"Bajo";"Medio";"Medio";"Alto";" Alto ";" Alto ";"Alto";"Muy Alto";"Muy Alto";"Muy Alto"})</f>
        <v>Medio</v>
      </c>
      <c r="P18" s="20">
        <v>10</v>
      </c>
      <c r="Q18" s="24">
        <f>P18*N18</f>
        <v>80</v>
      </c>
      <c r="R18" s="25" t="str">
        <f>IF(Q18&gt;=600,"I",IF(Q18&gt;=150,"II",IF(Q18&gt;=40,"III",IF(Q18&gt;=1,"IV"))))</f>
        <v>III</v>
      </c>
      <c r="S18" s="26" t="str">
        <f>IF(R18="I","NO ACEPTABLE",IF(R18="II", "ACEPTABLE CON CONTROL", IF(R18="III","ACEPTABLE",IF(R18="IV","ACEPTABLE","NA"))))</f>
        <v>ACEPTABLE</v>
      </c>
      <c r="T18" s="22" t="str">
        <f t="shared" si="4"/>
        <v>Mejorar si es posible, seria conveniente mejorar la intervención y su rentabilidad y se deben hacer comprobaciones periódicas para asegurar que ese riesgo es aceptable</v>
      </c>
      <c r="U18" s="12">
        <f t="shared" si="5"/>
        <v>1</v>
      </c>
      <c r="V18" s="31" t="s">
        <v>54</v>
      </c>
      <c r="W18" s="24" t="s">
        <v>47</v>
      </c>
      <c r="X18" s="24" t="s">
        <v>47</v>
      </c>
      <c r="Y18" s="24" t="s">
        <v>47</v>
      </c>
      <c r="Z18" s="24" t="s">
        <v>47</v>
      </c>
      <c r="AA18" s="31" t="s">
        <v>235</v>
      </c>
      <c r="AB18" s="42" t="s">
        <v>42</v>
      </c>
      <c r="AC18" s="7"/>
      <c r="AD18" s="7"/>
      <c r="AE18" s="7"/>
      <c r="AF18" s="7"/>
      <c r="AG18" s="7"/>
      <c r="AH18" s="7"/>
    </row>
    <row r="19" spans="1:34" s="8" customFormat="1" ht="99" customHeight="1">
      <c r="A19" s="265"/>
      <c r="B19" s="266"/>
      <c r="C19" s="267"/>
      <c r="D19" s="268"/>
      <c r="E19" s="19" t="s">
        <v>34</v>
      </c>
      <c r="F19" s="11" t="s">
        <v>57</v>
      </c>
      <c r="G19" s="31" t="s">
        <v>259</v>
      </c>
      <c r="H19" s="32" t="s">
        <v>237</v>
      </c>
      <c r="I19" s="22" t="s">
        <v>38</v>
      </c>
      <c r="J19" s="22" t="s">
        <v>38</v>
      </c>
      <c r="K19" s="22" t="s">
        <v>39</v>
      </c>
      <c r="L19" s="20">
        <v>2</v>
      </c>
      <c r="M19" s="20">
        <v>3</v>
      </c>
      <c r="N19" s="20">
        <f t="shared" si="0"/>
        <v>6</v>
      </c>
      <c r="O19" s="23" t="str">
        <f>LOOKUP(N19,{2;4;6;8;10;12;18;20;24;30;40},{"Bajo";"Bajo";"Medio";"Medio";"Alto";" Alto ";" Alto ";"Alto";"Muy Alto";"Muy Alto";"Muy Alto"})</f>
        <v>Medio</v>
      </c>
      <c r="P19" s="10">
        <v>10</v>
      </c>
      <c r="Q19" s="37">
        <f t="shared" si="1"/>
        <v>60</v>
      </c>
      <c r="R19" s="25" t="str">
        <f t="shared" si="2"/>
        <v>III</v>
      </c>
      <c r="S19" s="26" t="str">
        <f t="shared" si="3"/>
        <v>ACEPTABLE</v>
      </c>
      <c r="T19" s="22" t="str">
        <f t="shared" si="4"/>
        <v>Mejorar si es posible, seria conveniente mejorar la intervención y su rentabilidad y se deben hacer comprobaciones periódicas para asegurar que ese riesgo es aceptable</v>
      </c>
      <c r="U19" s="12">
        <f t="shared" si="5"/>
        <v>1</v>
      </c>
      <c r="V19" s="32" t="s">
        <v>58</v>
      </c>
      <c r="W19" s="24" t="s">
        <v>34</v>
      </c>
      <c r="X19" s="24" t="s">
        <v>47</v>
      </c>
      <c r="Y19" s="24" t="s">
        <v>47</v>
      </c>
      <c r="Z19" s="24" t="s">
        <v>47</v>
      </c>
      <c r="AA19" s="31" t="s">
        <v>81</v>
      </c>
      <c r="AB19" s="42" t="s">
        <v>42</v>
      </c>
      <c r="AC19" s="7"/>
      <c r="AD19" s="7"/>
      <c r="AE19" s="7"/>
      <c r="AF19" s="7"/>
      <c r="AG19" s="7"/>
      <c r="AH19" s="7"/>
    </row>
    <row r="20" spans="1:34" s="137" customFormat="1" ht="126" customHeight="1">
      <c r="A20" s="265"/>
      <c r="B20" s="266"/>
      <c r="C20" s="267"/>
      <c r="D20" s="268"/>
      <c r="E20" s="131" t="s">
        <v>34</v>
      </c>
      <c r="F20" s="197" t="s">
        <v>57</v>
      </c>
      <c r="G20" s="131" t="s">
        <v>148</v>
      </c>
      <c r="H20" s="131" t="s">
        <v>149</v>
      </c>
      <c r="I20" s="131" t="s">
        <v>38</v>
      </c>
      <c r="J20" s="131" t="s">
        <v>150</v>
      </c>
      <c r="K20" s="131"/>
      <c r="L20" s="199">
        <v>2</v>
      </c>
      <c r="M20" s="199">
        <v>2</v>
      </c>
      <c r="N20" s="200">
        <f t="shared" ref="N20" si="10">+L20*M20</f>
        <v>4</v>
      </c>
      <c r="O20" s="200" t="str">
        <f t="shared" ref="O20" si="11">IF(AND(N20&gt;=2,N20&lt;=4),"BAJO",IF(AND(N20&gt;=6,N20&lt;=8),"MEDIO",IF(AND(N20&gt;=10,N20&lt;=20),"ALTO",IF(AND(N20&gt;=24,N20&lt;=40),"MUY ALTO",""))))</f>
        <v>BAJO</v>
      </c>
      <c r="P20" s="201">
        <v>10</v>
      </c>
      <c r="Q20" s="200">
        <f t="shared" ref="Q20" si="12">+N20*P20</f>
        <v>40</v>
      </c>
      <c r="R20" s="200" t="str">
        <f t="shared" ref="R20" si="13">IF(AND(Q20&gt;=10,Q20&lt;=20),"IV",IF(AND(Q20&gt;=40,Q20&lt;=120),"III",IF(AND(Q20&gt;=150,Q20&lt;=500),"II",IF(AND(Q20&gt;=600,Q20&lt;=4000),"I",""))))</f>
        <v>III</v>
      </c>
      <c r="S20" s="202" t="str">
        <f t="shared" ref="S20" si="14">IF(AND(R20&gt;="IV",R20&lt;="IV"),"ACEPTABLE",IF(AND(R20&gt;="III",R20&lt;="III"),"ACEPTABLE",IF(AND(R20&gt;="II",R20&lt;="II"),"ACEPTABLE CON CONTROL ESPECIFICO",IF(AND(R20&gt;="I",R20&lt;="I"),"NO ACEPTABLE",""))))</f>
        <v>ACEPTABLE</v>
      </c>
      <c r="T20" s="200">
        <v>1</v>
      </c>
      <c r="U20" s="200" t="s">
        <v>93</v>
      </c>
      <c r="V20" s="200" t="s">
        <v>147</v>
      </c>
      <c r="W20" s="203"/>
      <c r="X20" s="203"/>
      <c r="Y20" s="203"/>
      <c r="Z20" s="204" t="s">
        <v>183</v>
      </c>
      <c r="AA20" s="203"/>
    </row>
    <row r="21" spans="1:34" ht="135">
      <c r="A21" s="265"/>
      <c r="B21" s="266"/>
      <c r="C21" s="267"/>
      <c r="D21" s="268"/>
      <c r="E21" s="22" t="s">
        <v>34</v>
      </c>
      <c r="F21" s="11" t="s">
        <v>57</v>
      </c>
      <c r="G21" s="31" t="s">
        <v>60</v>
      </c>
      <c r="H21" s="21" t="s">
        <v>61</v>
      </c>
      <c r="I21" s="22" t="s">
        <v>38</v>
      </c>
      <c r="J21" s="22" t="s">
        <v>38</v>
      </c>
      <c r="K21" s="22" t="s">
        <v>39</v>
      </c>
      <c r="L21" s="20">
        <v>2</v>
      </c>
      <c r="M21" s="20">
        <v>2</v>
      </c>
      <c r="N21" s="20">
        <f t="shared" si="0"/>
        <v>4</v>
      </c>
      <c r="O21" s="23" t="str">
        <f>LOOKUP(N21,{2;4;6;8;10;12;18;20;24;30;40},{"Bajo";"Bajo";"Medio";"Medio";"Alto";" Alto ";" Alto ";"Alto";"Muy Alto";"Muy Alto";"Muy Alto"})</f>
        <v>Bajo</v>
      </c>
      <c r="P21" s="20">
        <v>25</v>
      </c>
      <c r="Q21" s="24">
        <f t="shared" si="1"/>
        <v>100</v>
      </c>
      <c r="R21" s="25" t="str">
        <f t="shared" si="2"/>
        <v>III</v>
      </c>
      <c r="S21" s="26" t="str">
        <f t="shared" si="3"/>
        <v>ACEPTABLE</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Mejorar si es posible, seria conveniente mejorar la intervención y su rentabilidad y se deben hacer comprobaciones periódicas para asegurar que ese riesgo es aceptable</v>
      </c>
      <c r="U21" s="22">
        <f>+U19</f>
        <v>1</v>
      </c>
      <c r="V21" s="22" t="s">
        <v>62</v>
      </c>
      <c r="W21" s="22" t="s">
        <v>34</v>
      </c>
      <c r="X21" s="24" t="s">
        <v>47</v>
      </c>
      <c r="Y21" s="24" t="s">
        <v>47</v>
      </c>
      <c r="Z21" s="21" t="s">
        <v>47</v>
      </c>
      <c r="AA21" s="21" t="s">
        <v>95</v>
      </c>
      <c r="AB21" s="42" t="s">
        <v>42</v>
      </c>
    </row>
    <row r="22" spans="1:34" ht="135">
      <c r="A22" s="265"/>
      <c r="B22" s="266"/>
      <c r="C22" s="267"/>
      <c r="D22" s="268"/>
      <c r="E22" s="22" t="s">
        <v>47</v>
      </c>
      <c r="F22" s="11" t="s">
        <v>57</v>
      </c>
      <c r="G22" s="31" t="s">
        <v>68</v>
      </c>
      <c r="H22" s="21" t="s">
        <v>240</v>
      </c>
      <c r="I22" s="22" t="s">
        <v>38</v>
      </c>
      <c r="J22" s="22" t="s">
        <v>38</v>
      </c>
      <c r="K22" s="22" t="s">
        <v>39</v>
      </c>
      <c r="L22" s="20">
        <v>2</v>
      </c>
      <c r="M22" s="20">
        <v>2</v>
      </c>
      <c r="N22" s="20">
        <f t="shared" si="0"/>
        <v>4</v>
      </c>
      <c r="O22" s="23" t="str">
        <f>LOOKUP(N22,{2;4;6;8;10;12;18;20;24;30;40},{"Bajo";"Bajo";"Medio";"Medio";"Alto";" Alto ";" Alto ";"Alto";"Muy Alto";"Muy Alto";"Muy Alto"})</f>
        <v>Bajo</v>
      </c>
      <c r="P22" s="20">
        <v>25</v>
      </c>
      <c r="Q22" s="24">
        <f t="shared" si="1"/>
        <v>100</v>
      </c>
      <c r="R22" s="25" t="str">
        <f t="shared" si="2"/>
        <v>III</v>
      </c>
      <c r="S22" s="26" t="str">
        <f t="shared" si="3"/>
        <v>ACEPTABLE</v>
      </c>
      <c r="T22" s="22" t="str">
        <f>IF(R22="I","Situación critica. Suspender actividades hasta que el riesgo este bajo control. Intervención urgente",IF(R22="II", "Corregir y adoptar medidas de control inmediato, sin embargo suspenda actividades si el NR  esta por encima de 360", IF(R22="III","Mejorar si es posible, seria conveniente mejorar la intervención y su rentabilidad y se deben hacer comprobaciones periódicas para asegurar que ese riesgo es aceptable",IF(R22="IV","Mantener las medidas de control existentes pero se deberían considerar algunas mejoras","NA"))))</f>
        <v>Mejorar si es posible, seria conveniente mejorar la intervención y su rentabilidad y se deben hacer comprobaciones periódicas para asegurar que ese riesgo es aceptable</v>
      </c>
      <c r="U22" s="22">
        <f t="shared" si="5"/>
        <v>1</v>
      </c>
      <c r="V22" s="22" t="s">
        <v>69</v>
      </c>
      <c r="W22" s="22" t="s">
        <v>47</v>
      </c>
      <c r="X22" s="24" t="s">
        <v>47</v>
      </c>
      <c r="Y22" s="24" t="s">
        <v>47</v>
      </c>
      <c r="Z22" s="21" t="s">
        <v>47</v>
      </c>
      <c r="AA22" s="31" t="s">
        <v>241</v>
      </c>
      <c r="AB22" s="42" t="s">
        <v>47</v>
      </c>
    </row>
    <row r="23" spans="1:34">
      <c r="A23" s="33"/>
      <c r="B23" s="33"/>
      <c r="C23" s="33"/>
      <c r="D23" s="33"/>
      <c r="E23" s="34"/>
      <c r="F23" s="33"/>
      <c r="G23" s="33"/>
      <c r="H23" s="33"/>
      <c r="I23" s="33"/>
      <c r="J23" s="33"/>
      <c r="K23" s="33"/>
      <c r="L23" s="33"/>
      <c r="M23" s="33"/>
      <c r="N23" s="33"/>
      <c r="O23" s="33"/>
      <c r="P23" s="33"/>
      <c r="Q23" s="33"/>
      <c r="R23" s="33"/>
      <c r="S23" s="33"/>
      <c r="T23" s="33"/>
      <c r="U23" s="33"/>
      <c r="V23" s="33"/>
      <c r="W23" s="33"/>
      <c r="X23" s="33"/>
      <c r="Y23" s="33"/>
      <c r="Z23" s="33"/>
      <c r="AA23" s="33"/>
      <c r="AB23" s="33"/>
    </row>
    <row r="24" spans="1:34">
      <c r="A24" s="33"/>
      <c r="B24" s="33"/>
      <c r="C24" s="33"/>
      <c r="D24" s="33"/>
      <c r="E24" s="34"/>
      <c r="F24" s="33"/>
      <c r="G24" s="33"/>
      <c r="H24" s="33"/>
      <c r="I24" s="33"/>
      <c r="J24" s="33"/>
      <c r="K24" s="33"/>
      <c r="L24" s="33"/>
      <c r="M24" s="33"/>
      <c r="N24" s="33"/>
      <c r="O24" s="33"/>
      <c r="P24" s="33"/>
      <c r="Q24" s="33"/>
      <c r="R24" s="33"/>
      <c r="S24" s="33"/>
      <c r="T24" s="33"/>
      <c r="U24" s="33"/>
      <c r="V24" s="33"/>
      <c r="W24" s="33"/>
      <c r="X24" s="33"/>
      <c r="Y24" s="33"/>
      <c r="Z24" s="33"/>
      <c r="AA24" s="33"/>
      <c r="AB24" s="33"/>
    </row>
    <row r="25" spans="1:34">
      <c r="A25" s="33"/>
      <c r="B25" s="33"/>
      <c r="C25" s="33"/>
      <c r="D25" s="33"/>
      <c r="E25" s="34"/>
      <c r="F25" s="33"/>
      <c r="G25" s="33"/>
      <c r="H25" s="33"/>
      <c r="I25" s="33"/>
      <c r="J25" s="33"/>
      <c r="K25" s="33"/>
      <c r="L25" s="33"/>
      <c r="M25" s="33"/>
      <c r="N25" s="33"/>
      <c r="O25" s="33"/>
      <c r="P25" s="33"/>
      <c r="Q25" s="33"/>
      <c r="R25" s="33"/>
      <c r="S25" s="33"/>
      <c r="T25" s="33"/>
      <c r="U25" s="33"/>
      <c r="V25" s="33"/>
      <c r="W25" s="33"/>
      <c r="X25" s="33"/>
      <c r="Y25" s="33"/>
      <c r="Z25" s="33"/>
      <c r="AA25" s="33"/>
      <c r="AB25" s="33"/>
    </row>
    <row r="26" spans="1:34">
      <c r="A26" s="33"/>
      <c r="B26" s="33"/>
      <c r="C26" s="33"/>
      <c r="D26" s="33"/>
      <c r="E26" s="34"/>
      <c r="F26" s="33"/>
      <c r="G26" s="33"/>
      <c r="H26" s="33"/>
      <c r="I26" s="33"/>
      <c r="J26" s="33"/>
      <c r="K26" s="33"/>
      <c r="L26" s="33"/>
      <c r="M26" s="33"/>
      <c r="N26" s="33"/>
      <c r="O26" s="33"/>
      <c r="P26" s="33"/>
      <c r="Q26" s="33"/>
      <c r="R26" s="33"/>
      <c r="S26" s="33"/>
      <c r="T26" s="33"/>
      <c r="U26" s="33"/>
      <c r="V26" s="33"/>
      <c r="W26" s="33"/>
      <c r="X26" s="33"/>
      <c r="Y26" s="33"/>
      <c r="Z26" s="33"/>
      <c r="AA26" s="33"/>
      <c r="AB26" s="33"/>
    </row>
    <row r="27" spans="1:34">
      <c r="A27" s="33"/>
      <c r="B27" s="33"/>
      <c r="C27" s="33"/>
      <c r="D27" s="33"/>
      <c r="E27" s="34"/>
      <c r="F27" s="33"/>
      <c r="G27" s="33"/>
      <c r="H27" s="33"/>
      <c r="I27" s="33"/>
      <c r="J27" s="33"/>
      <c r="K27" s="33"/>
      <c r="L27" s="33"/>
      <c r="M27" s="33"/>
      <c r="N27" s="33"/>
      <c r="O27" s="33"/>
      <c r="P27" s="33"/>
      <c r="Q27" s="33"/>
      <c r="R27" s="33"/>
      <c r="S27" s="33"/>
      <c r="T27" s="33"/>
      <c r="U27" s="33"/>
      <c r="V27" s="33"/>
      <c r="W27" s="33"/>
      <c r="X27" s="33"/>
      <c r="Y27" s="33"/>
      <c r="Z27" s="33"/>
      <c r="AA27" s="33"/>
      <c r="AB27" s="33"/>
    </row>
    <row r="28" spans="1:34">
      <c r="A28" s="33"/>
      <c r="B28" s="33"/>
      <c r="C28" s="33"/>
      <c r="D28" s="33"/>
      <c r="E28" s="34"/>
      <c r="F28" s="33"/>
      <c r="G28" s="33"/>
      <c r="H28" s="33"/>
      <c r="I28" s="33"/>
      <c r="J28" s="33"/>
      <c r="K28" s="33"/>
      <c r="L28" s="33"/>
      <c r="M28" s="33"/>
      <c r="N28" s="33"/>
      <c r="O28" s="33"/>
      <c r="P28" s="33"/>
      <c r="Q28" s="33"/>
      <c r="R28" s="33"/>
      <c r="S28" s="33"/>
      <c r="T28" s="33"/>
      <c r="U28" s="33"/>
      <c r="V28" s="33"/>
      <c r="W28" s="33"/>
      <c r="X28" s="33"/>
      <c r="Y28" s="33"/>
      <c r="Z28" s="33"/>
      <c r="AA28" s="33"/>
      <c r="AB28" s="33"/>
    </row>
    <row r="29" spans="1:34">
      <c r="A29" s="33"/>
      <c r="B29" s="33"/>
      <c r="C29" s="33"/>
      <c r="D29" s="33"/>
      <c r="E29" s="34"/>
      <c r="F29" s="33"/>
      <c r="G29" s="33"/>
      <c r="H29" s="33"/>
      <c r="I29" s="33"/>
      <c r="J29" s="33"/>
      <c r="K29" s="33"/>
      <c r="L29" s="33"/>
      <c r="M29" s="33"/>
      <c r="N29" s="33"/>
      <c r="O29" s="33"/>
      <c r="P29" s="33"/>
      <c r="Q29" s="33"/>
      <c r="R29" s="33"/>
      <c r="S29" s="33"/>
      <c r="T29" s="33"/>
      <c r="U29" s="33"/>
      <c r="V29" s="33"/>
      <c r="W29" s="33"/>
      <c r="X29" s="33"/>
      <c r="Y29" s="33"/>
      <c r="Z29" s="33"/>
      <c r="AA29" s="33"/>
      <c r="AB29" s="33"/>
    </row>
    <row r="30" spans="1:34">
      <c r="A30" s="33"/>
      <c r="B30" s="33"/>
      <c r="C30" s="33"/>
      <c r="D30" s="33"/>
      <c r="E30" s="34"/>
      <c r="F30" s="33"/>
      <c r="G30" s="33"/>
      <c r="H30" s="33"/>
      <c r="I30" s="33"/>
      <c r="J30" s="33"/>
      <c r="K30" s="33"/>
      <c r="L30" s="33"/>
      <c r="M30" s="33"/>
      <c r="N30" s="33"/>
      <c r="O30" s="33"/>
      <c r="P30" s="33"/>
      <c r="Q30" s="33"/>
      <c r="R30" s="33"/>
      <c r="S30" s="33"/>
      <c r="T30" s="33"/>
      <c r="U30" s="33"/>
      <c r="V30" s="33"/>
      <c r="W30" s="33"/>
      <c r="X30" s="33"/>
      <c r="Y30" s="33"/>
      <c r="Z30" s="33"/>
      <c r="AA30" s="33"/>
      <c r="AB30" s="33"/>
    </row>
    <row r="31" spans="1:34">
      <c r="A31" s="33"/>
      <c r="B31" s="33"/>
      <c r="C31" s="33"/>
      <c r="D31" s="33"/>
      <c r="E31" s="34"/>
      <c r="F31" s="33"/>
      <c r="G31" s="33"/>
      <c r="H31" s="33"/>
      <c r="I31" s="33"/>
      <c r="J31" s="33"/>
      <c r="K31" s="33"/>
      <c r="L31" s="33"/>
      <c r="M31" s="33"/>
      <c r="N31" s="33"/>
      <c r="O31" s="33"/>
      <c r="P31" s="33"/>
      <c r="Q31" s="33"/>
      <c r="R31" s="33"/>
      <c r="S31" s="33"/>
      <c r="T31" s="33"/>
      <c r="U31" s="33"/>
      <c r="V31" s="33"/>
      <c r="W31" s="33"/>
      <c r="X31" s="33"/>
      <c r="Y31" s="33"/>
      <c r="Z31" s="33"/>
      <c r="AA31" s="33"/>
      <c r="AB31" s="33"/>
    </row>
    <row r="32" spans="1:34">
      <c r="A32" s="33"/>
      <c r="B32" s="33"/>
      <c r="C32" s="33"/>
      <c r="D32" s="33"/>
      <c r="E32" s="34"/>
      <c r="F32" s="33"/>
      <c r="G32" s="33"/>
      <c r="H32" s="33"/>
      <c r="I32" s="33"/>
      <c r="J32" s="33"/>
      <c r="K32" s="33"/>
      <c r="L32" s="33"/>
      <c r="M32" s="33"/>
      <c r="N32" s="33"/>
      <c r="O32" s="33"/>
      <c r="P32" s="33"/>
      <c r="Q32" s="33"/>
      <c r="R32" s="33"/>
      <c r="S32" s="33"/>
      <c r="T32" s="33"/>
      <c r="U32" s="33"/>
      <c r="V32" s="33"/>
      <c r="W32" s="33"/>
      <c r="X32" s="33"/>
      <c r="Y32" s="33"/>
      <c r="Z32" s="33"/>
      <c r="AA32" s="33"/>
      <c r="AB32" s="33"/>
    </row>
    <row r="33" spans="1:28">
      <c r="A33" s="33"/>
      <c r="B33" s="33"/>
      <c r="C33" s="33"/>
      <c r="D33" s="33"/>
      <c r="E33" s="34"/>
      <c r="F33" s="33"/>
      <c r="G33" s="33"/>
      <c r="H33" s="33"/>
      <c r="I33" s="33"/>
      <c r="J33" s="33"/>
      <c r="K33" s="33"/>
      <c r="L33" s="33"/>
      <c r="M33" s="33"/>
      <c r="N33" s="33"/>
      <c r="O33" s="33"/>
      <c r="P33" s="33"/>
      <c r="Q33" s="33"/>
      <c r="R33" s="33"/>
      <c r="S33" s="33"/>
      <c r="T33" s="33"/>
      <c r="U33" s="33"/>
      <c r="V33" s="33"/>
      <c r="W33" s="33"/>
      <c r="X33" s="33"/>
      <c r="Y33" s="33"/>
      <c r="Z33" s="33"/>
      <c r="AA33" s="33"/>
      <c r="AB33" s="33"/>
    </row>
    <row r="34" spans="1:28">
      <c r="A34" s="33"/>
      <c r="B34" s="33"/>
      <c r="C34" s="33"/>
      <c r="D34" s="33"/>
      <c r="E34" s="34"/>
      <c r="F34" s="33"/>
      <c r="G34" s="33"/>
      <c r="H34" s="33"/>
      <c r="I34" s="33"/>
      <c r="J34" s="33"/>
      <c r="K34" s="33"/>
      <c r="L34" s="33"/>
      <c r="M34" s="33"/>
      <c r="N34" s="33"/>
      <c r="O34" s="33"/>
      <c r="P34" s="33"/>
      <c r="Q34" s="33"/>
      <c r="R34" s="33"/>
      <c r="S34" s="33"/>
      <c r="T34" s="33"/>
      <c r="U34" s="33"/>
      <c r="V34" s="33"/>
      <c r="W34" s="33"/>
      <c r="X34" s="33"/>
      <c r="Y34" s="33"/>
      <c r="Z34" s="33"/>
      <c r="AA34" s="33"/>
      <c r="AB34" s="33"/>
    </row>
    <row r="35" spans="1:28">
      <c r="A35" s="33"/>
      <c r="B35" s="33"/>
      <c r="C35" s="33"/>
      <c r="D35" s="33"/>
      <c r="E35" s="34"/>
      <c r="F35" s="33"/>
      <c r="G35" s="33"/>
      <c r="H35" s="33"/>
      <c r="I35" s="33"/>
      <c r="J35" s="33"/>
      <c r="K35" s="33"/>
      <c r="L35" s="33"/>
      <c r="M35" s="33"/>
      <c r="N35" s="33"/>
      <c r="O35" s="33"/>
      <c r="P35" s="33"/>
      <c r="Q35" s="33"/>
      <c r="R35" s="33"/>
      <c r="S35" s="33"/>
      <c r="T35" s="33"/>
      <c r="U35" s="33"/>
      <c r="V35" s="33"/>
      <c r="W35" s="33"/>
      <c r="X35" s="33"/>
      <c r="Y35" s="33"/>
      <c r="Z35" s="33"/>
      <c r="AA35" s="33"/>
      <c r="AB35" s="33"/>
    </row>
    <row r="36" spans="1:28">
      <c r="A36" s="33"/>
      <c r="B36" s="33"/>
      <c r="C36" s="33"/>
      <c r="D36" s="33"/>
      <c r="E36" s="34"/>
      <c r="F36" s="33"/>
      <c r="G36" s="33"/>
      <c r="H36" s="33"/>
      <c r="I36" s="33"/>
      <c r="J36" s="33"/>
      <c r="K36" s="33"/>
      <c r="L36" s="33"/>
      <c r="M36" s="33"/>
      <c r="N36" s="33"/>
      <c r="O36" s="33"/>
      <c r="P36" s="33"/>
      <c r="Q36" s="33"/>
      <c r="R36" s="33"/>
      <c r="S36" s="33"/>
      <c r="T36" s="33"/>
      <c r="U36" s="33"/>
      <c r="V36" s="33"/>
      <c r="W36" s="33"/>
      <c r="X36" s="33"/>
      <c r="Y36" s="33"/>
      <c r="Z36" s="33"/>
      <c r="AA36" s="33"/>
      <c r="AB36" s="33"/>
    </row>
    <row r="37" spans="1:28">
      <c r="A37" s="33"/>
      <c r="B37" s="33"/>
      <c r="C37" s="33"/>
      <c r="D37" s="33"/>
      <c r="E37" s="34"/>
      <c r="F37" s="33"/>
      <c r="G37" s="33"/>
      <c r="H37" s="33"/>
      <c r="I37" s="33"/>
      <c r="J37" s="33"/>
      <c r="K37" s="33"/>
      <c r="L37" s="33"/>
      <c r="M37" s="33"/>
      <c r="N37" s="33"/>
      <c r="O37" s="33"/>
      <c r="P37" s="33"/>
      <c r="Q37" s="33"/>
      <c r="R37" s="33"/>
      <c r="S37" s="33"/>
      <c r="T37" s="33"/>
      <c r="U37" s="33"/>
      <c r="V37" s="33"/>
      <c r="W37" s="33"/>
      <c r="X37" s="33"/>
      <c r="Y37" s="33"/>
      <c r="Z37" s="33"/>
      <c r="AA37" s="33"/>
      <c r="AB37" s="33"/>
    </row>
    <row r="38" spans="1:28">
      <c r="A38" s="33"/>
      <c r="B38" s="33"/>
      <c r="C38" s="33"/>
      <c r="D38" s="33"/>
      <c r="E38" s="34"/>
      <c r="F38" s="33"/>
      <c r="G38" s="33"/>
      <c r="H38" s="33"/>
      <c r="I38" s="33"/>
      <c r="J38" s="33"/>
      <c r="K38" s="33"/>
      <c r="L38" s="33"/>
      <c r="M38" s="33"/>
      <c r="N38" s="33"/>
      <c r="O38" s="33"/>
      <c r="P38" s="33"/>
      <c r="Q38" s="33"/>
      <c r="R38" s="33"/>
      <c r="S38" s="33"/>
      <c r="T38" s="33"/>
      <c r="U38" s="33"/>
      <c r="V38" s="33"/>
      <c r="W38" s="33"/>
      <c r="X38" s="33"/>
      <c r="Y38" s="33"/>
      <c r="Z38" s="33"/>
      <c r="AA38" s="33"/>
      <c r="AB38" s="33"/>
    </row>
    <row r="39" spans="1:28">
      <c r="A39" s="33"/>
      <c r="B39" s="33"/>
      <c r="C39" s="33"/>
      <c r="D39" s="33"/>
      <c r="E39" s="34"/>
      <c r="F39" s="33"/>
      <c r="G39" s="33"/>
      <c r="H39" s="33"/>
      <c r="I39" s="33"/>
      <c r="J39" s="33"/>
      <c r="K39" s="33"/>
      <c r="L39" s="33"/>
      <c r="M39" s="33"/>
      <c r="N39" s="33"/>
      <c r="O39" s="33"/>
      <c r="P39" s="33"/>
      <c r="Q39" s="33"/>
      <c r="R39" s="33"/>
      <c r="S39" s="33"/>
      <c r="T39" s="33"/>
      <c r="U39" s="33"/>
      <c r="V39" s="33"/>
      <c r="W39" s="33"/>
      <c r="X39" s="33"/>
      <c r="Y39" s="33"/>
      <c r="Z39" s="33"/>
      <c r="AA39" s="33"/>
      <c r="AB39" s="33"/>
    </row>
    <row r="40" spans="1:28">
      <c r="M40"/>
      <c r="N40"/>
      <c r="Q40"/>
      <c r="R40"/>
      <c r="S40"/>
      <c r="T40"/>
      <c r="U40"/>
      <c r="V40"/>
      <c r="AA40"/>
    </row>
  </sheetData>
  <mergeCells count="27">
    <mergeCell ref="L7:S7"/>
    <mergeCell ref="U7:W7"/>
    <mergeCell ref="X7:AB7"/>
    <mergeCell ref="A2:G5"/>
    <mergeCell ref="A6:N6"/>
    <mergeCell ref="O6:V6"/>
    <mergeCell ref="W6:AB6"/>
    <mergeCell ref="H2:AB2"/>
    <mergeCell ref="H3:AB3"/>
    <mergeCell ref="H4:AB4"/>
    <mergeCell ref="H5:O5"/>
    <mergeCell ref="P5:T5"/>
    <mergeCell ref="U5:Z5"/>
    <mergeCell ref="AA5:AB5"/>
    <mergeCell ref="E7:E8"/>
    <mergeCell ref="G7:G8"/>
    <mergeCell ref="F7:F8"/>
    <mergeCell ref="H7:H8"/>
    <mergeCell ref="I7:K7"/>
    <mergeCell ref="D7:D8"/>
    <mergeCell ref="A9:A22"/>
    <mergeCell ref="B9:B22"/>
    <mergeCell ref="C9:C22"/>
    <mergeCell ref="D9:D22"/>
    <mergeCell ref="A7:A8"/>
    <mergeCell ref="B7:B8"/>
    <mergeCell ref="C7:C8"/>
  </mergeCells>
  <conditionalFormatting sqref="O7:O8">
    <cfRule type="containsText" dxfId="329" priority="82" stopIfTrue="1" operator="containsText" text="BAJO">
      <formula>NOT(ISERROR(SEARCH("BAJO",O7)))</formula>
    </cfRule>
    <cfRule type="containsText" dxfId="328" priority="81" stopIfTrue="1" operator="containsText" text="MEDIO">
      <formula>NOT(ISERROR(SEARCH("MEDIO",O7)))</formula>
    </cfRule>
    <cfRule type="containsText" dxfId="327" priority="80" stopIfTrue="1" operator="containsText" text="MEDIO">
      <formula>NOT(ISERROR(SEARCH("MEDIO",O7)))</formula>
    </cfRule>
  </conditionalFormatting>
  <conditionalFormatting sqref="O9:O12">
    <cfRule type="cellIs" dxfId="326" priority="21" stopIfTrue="1" operator="equal">
      <formula>"BAJO"</formula>
    </cfRule>
    <cfRule type="cellIs" dxfId="325" priority="19" stopIfTrue="1" operator="equal">
      <formula>"ALTO"</formula>
    </cfRule>
    <cfRule type="cellIs" dxfId="324" priority="20" stopIfTrue="1" operator="equal">
      <formula>"MEDIO"</formula>
    </cfRule>
  </conditionalFormatting>
  <conditionalFormatting sqref="O13:O14">
    <cfRule type="containsText" dxfId="323" priority="2" stopIfTrue="1" operator="containsText" text="MEDIO">
      <formula>NOT(ISERROR(SEARCH("MEDIO",#REF!)))</formula>
    </cfRule>
    <cfRule type="containsText" dxfId="322" priority="3" stopIfTrue="1" operator="containsText" text="BAJO">
      <formula>NOT(ISERROR(SEARCH("BAJO",#REF!)))</formula>
    </cfRule>
    <cfRule type="containsText" dxfId="321" priority="1" stopIfTrue="1" operator="containsText" text="ALTO">
      <formula>NOT(ISERROR(SEARCH("ALTO",#REF!)))</formula>
    </cfRule>
  </conditionalFormatting>
  <conditionalFormatting sqref="O15">
    <cfRule type="containsText" dxfId="320" priority="69" stopIfTrue="1" operator="containsText" text="BAJO">
      <formula>NOT(ISERROR(SEARCH("BAJO",O15)))</formula>
    </cfRule>
    <cfRule type="containsText" dxfId="319" priority="68" stopIfTrue="1" operator="containsText" text="MEDIO">
      <formula>NOT(ISERROR(SEARCH("MEDIO",O15)))</formula>
    </cfRule>
    <cfRule type="containsText" dxfId="318" priority="67" stopIfTrue="1" operator="containsText" text="MEDIO">
      <formula>NOT(ISERROR(SEARCH("MEDIO",O15)))</formula>
    </cfRule>
    <cfRule type="cellIs" dxfId="317" priority="65" stopIfTrue="1" operator="equal">
      <formula>"alto"</formula>
    </cfRule>
  </conditionalFormatting>
  <conditionalFormatting sqref="O15:O16">
    <cfRule type="cellIs" dxfId="316" priority="66" stopIfTrue="1" operator="equal">
      <formula>"BAJO"</formula>
    </cfRule>
  </conditionalFormatting>
  <conditionalFormatting sqref="O16:O19">
    <cfRule type="cellIs" dxfId="315" priority="35" stopIfTrue="1" operator="equal">
      <formula>"ALTO"</formula>
    </cfRule>
    <cfRule type="cellIs" dxfId="314" priority="36" stopIfTrue="1" operator="equal">
      <formula>"MEDIO"</formula>
    </cfRule>
  </conditionalFormatting>
  <conditionalFormatting sqref="O17:O19">
    <cfRule type="cellIs" dxfId="313" priority="37" stopIfTrue="1" operator="equal">
      <formula>"BAJO"</formula>
    </cfRule>
  </conditionalFormatting>
  <conditionalFormatting sqref="O21:O22">
    <cfRule type="cellIs" dxfId="309" priority="25" stopIfTrue="1" operator="equal">
      <formula>"ALTO"</formula>
    </cfRule>
    <cfRule type="cellIs" dxfId="308" priority="26" stopIfTrue="1" operator="equal">
      <formula>"MEDIO"</formula>
    </cfRule>
    <cfRule type="cellIs" dxfId="307" priority="27" stopIfTrue="1" operator="equal">
      <formula>"BAJO"</formula>
    </cfRule>
  </conditionalFormatting>
  <conditionalFormatting sqref="R9:R11">
    <cfRule type="cellIs" dxfId="306" priority="79" stopIfTrue="1" operator="equal">
      <formula>"I"</formula>
    </cfRule>
    <cfRule type="cellIs" dxfId="305" priority="78" stopIfTrue="1" operator="equal">
      <formula>"II"</formula>
    </cfRule>
    <cfRule type="cellIs" dxfId="304" priority="77" stopIfTrue="1" operator="equal">
      <formula>"III"</formula>
    </cfRule>
    <cfRule type="cellIs" dxfId="303" priority="76" stopIfTrue="1" operator="equal">
      <formula>"IV"</formula>
    </cfRule>
  </conditionalFormatting>
  <conditionalFormatting sqref="R15:R19">
    <cfRule type="cellIs" dxfId="302" priority="42" stopIfTrue="1" operator="equal">
      <formula>"III"</formula>
    </cfRule>
    <cfRule type="cellIs" dxfId="301" priority="43" stopIfTrue="1" operator="equal">
      <formula>"II"</formula>
    </cfRule>
    <cfRule type="cellIs" dxfId="300" priority="41" stopIfTrue="1" operator="equal">
      <formula>"IV"</formula>
    </cfRule>
    <cfRule type="cellIs" dxfId="299" priority="44" stopIfTrue="1" operator="equal">
      <formula>"I"</formula>
    </cfRule>
  </conditionalFormatting>
  <conditionalFormatting sqref="R21:R22">
    <cfRule type="cellIs" dxfId="298" priority="33" stopIfTrue="1" operator="equal">
      <formula>"II"</formula>
    </cfRule>
    <cfRule type="cellIs" dxfId="297" priority="34" stopIfTrue="1" operator="equal">
      <formula>"I"</formula>
    </cfRule>
    <cfRule type="cellIs" dxfId="296" priority="32" stopIfTrue="1" operator="equal">
      <formula>"III"</formula>
    </cfRule>
    <cfRule type="cellIs" dxfId="295" priority="31" stopIfTrue="1" operator="equal">
      <formula>"IV"</formula>
    </cfRule>
  </conditionalFormatting>
  <conditionalFormatting sqref="S9:S12">
    <cfRule type="cellIs" dxfId="294" priority="24" stopIfTrue="1" operator="equal">
      <formula>"NO ACEPTABLE"</formula>
    </cfRule>
    <cfRule type="cellIs" dxfId="293" priority="23" stopIfTrue="1" operator="equal">
      <formula>"ACEPTABLE CON CONTROL"</formula>
    </cfRule>
    <cfRule type="cellIs" dxfId="292" priority="22" stopIfTrue="1" operator="equal">
      <formula>"ACEPTABLE"</formula>
    </cfRule>
  </conditionalFormatting>
  <conditionalFormatting sqref="S13:S14">
    <cfRule type="containsText" dxfId="291" priority="4" stopIfTrue="1" operator="containsText" text="NO ACEPTABLE">
      <formula>NOT(ISERROR(SEARCH("NO ACEPTABLE",#REF!)))</formula>
    </cfRule>
    <cfRule type="containsText" dxfId="290" priority="5" stopIfTrue="1" operator="containsText" text="CONTROL">
      <formula>NOT(ISERROR(SEARCH("CONTROL",#REF!)))</formula>
    </cfRule>
    <cfRule type="notContainsText" dxfId="289" priority="6" stopIfTrue="1" operator="notContains" text="CONTROL">
      <formula>ISERROR(SEARCH("CONTROL",#REF!))</formula>
    </cfRule>
  </conditionalFormatting>
  <conditionalFormatting sqref="S15:S19">
    <cfRule type="cellIs" dxfId="288" priority="40" stopIfTrue="1" operator="equal">
      <formula>"NO ACEPTABLE"</formula>
    </cfRule>
    <cfRule type="cellIs" dxfId="287" priority="39" stopIfTrue="1" operator="equal">
      <formula>"ACEPTABLE CON CONTROL"</formula>
    </cfRule>
    <cfRule type="cellIs" dxfId="286" priority="38" stopIfTrue="1" operator="equal">
      <formula>"ACEPTABLE"</formula>
    </cfRule>
  </conditionalFormatting>
  <conditionalFormatting sqref="S21:S22">
    <cfRule type="cellIs" dxfId="282" priority="30" stopIfTrue="1" operator="equal">
      <formula>"NO ACEPTABLE"</formula>
    </cfRule>
    <cfRule type="cellIs" dxfId="281" priority="29" stopIfTrue="1" operator="equal">
      <formula>"ACEPTABLE CON CONTROL"</formula>
    </cfRule>
    <cfRule type="cellIs" dxfId="280" priority="28" stopIfTrue="1" operator="equal">
      <formula>"ACEPTABLE"</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21:P22 P9:P12 P15:P19" xr:uid="{00000000-0002-0000-0300-000000000000}">
      <formula1>"100,60,25,10"</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21:M22 M9:M12 M15:M19" xr:uid="{00000000-0002-0000-0300-000001000000}">
      <formula1>"4,3,2,1"</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21:L22 L9:L12 L15:L19" xr:uid="{00000000-0002-0000-0300-000002000000}">
      <formula1>"10,6,2"</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3" stopIfTrue="1" operator="containsText" text="ALTO" id="{F11B7003-0DA6-47E5-9474-A397A1DCDBB7}">
            <xm:f>NOT(ISERROR(SEARCH("ALTO",'SERVICIOS GENERALES'!O18)))</xm:f>
            <x14:dxf>
              <fill>
                <patternFill>
                  <bgColor rgb="FFFF0000"/>
                </patternFill>
              </fill>
            </x14:dxf>
          </x14:cfRule>
          <x14:cfRule type="containsText" priority="14" stopIfTrue="1" operator="containsText" text="MEDIO" id="{4C587D16-6FDC-41C3-A38E-E8F50A60B1AC}">
            <xm:f>NOT(ISERROR(SEARCH("MEDIO",'SERVICIOS GENERALES'!O18)))</xm:f>
            <x14:dxf>
              <fill>
                <patternFill>
                  <bgColor rgb="FFFFFF00"/>
                </patternFill>
              </fill>
            </x14:dxf>
          </x14:cfRule>
          <x14:cfRule type="containsText" priority="15" stopIfTrue="1" operator="containsText" text="BAJO" id="{C391F5C7-692D-41B1-B935-4F99431715B3}">
            <xm:f>NOT(ISERROR(SEARCH("BAJO",'SERVICIOS GENERALES'!O18)))</xm:f>
            <x14:dxf>
              <fill>
                <patternFill>
                  <bgColor theme="6"/>
                </patternFill>
              </fill>
            </x14:dxf>
          </x14:cfRule>
          <xm:sqref>O20</xm:sqref>
        </x14:conditionalFormatting>
        <x14:conditionalFormatting xmlns:xm="http://schemas.microsoft.com/office/excel/2006/main">
          <x14:cfRule type="notContainsText" priority="18" stopIfTrue="1" operator="notContains" text="CONTROL" id="{159303EB-27E4-448D-842B-DF5038396659}">
            <xm:f>ISERROR(SEARCH("CONTROL",'SERVICIOS GENERALES'!S18))</xm:f>
            <x14:dxf>
              <fill>
                <patternFill>
                  <bgColor theme="6" tint="-0.24994659260841701"/>
                </patternFill>
              </fill>
            </x14:dxf>
          </x14:cfRule>
          <x14:cfRule type="containsText" priority="17" stopIfTrue="1" operator="containsText" text="CONTROL" id="{43BAE472-5701-4B35-9B00-96C75E9BED13}">
            <xm:f>NOT(ISERROR(SEARCH("CONTROL",'SERVICIOS GENERALES'!S18)))</xm:f>
            <x14:dxf>
              <fill>
                <patternFill>
                  <bgColor rgb="FFFFFF00"/>
                </patternFill>
              </fill>
            </x14:dxf>
          </x14:cfRule>
          <x14:cfRule type="containsText" priority="16" stopIfTrue="1" operator="containsText" text="NO ACEPTABLE" id="{08D6795F-95FA-4433-96AB-29DD60506F14}">
            <xm:f>NOT(ISERROR(SEARCH("NO ACEPTABLE",'SERVICIOS GENERALES'!S18)))</xm:f>
            <x14:dxf>
              <fill>
                <patternFill>
                  <bgColor rgb="FFFF0000"/>
                </patternFill>
              </fill>
            </x14:dxf>
          </x14:cfRule>
          <xm:sqref>S20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DK42"/>
  <sheetViews>
    <sheetView topLeftCell="H1" zoomScale="50" zoomScaleNormal="50" zoomScaleSheetLayoutView="100" workbookViewId="0">
      <selection activeCell="P5" sqref="P5:T5"/>
    </sheetView>
  </sheetViews>
  <sheetFormatPr baseColWidth="10" defaultRowHeight="12.75"/>
  <cols>
    <col min="4" max="4" width="17.140625" customWidth="1"/>
    <col min="5" max="5" width="16" style="1" customWidth="1"/>
    <col min="6" max="6" width="25.7109375" style="1" customWidth="1"/>
    <col min="7" max="7" width="43.28515625" bestFit="1" customWidth="1"/>
    <col min="8" max="8" width="44.7109375" customWidth="1"/>
    <col min="9" max="9" width="16.42578125" customWidth="1"/>
    <col min="10" max="10" width="15.42578125" customWidth="1"/>
    <col min="11" max="11" width="12.7109375" customWidth="1"/>
    <col min="12" max="12" width="6.140625" customWidth="1"/>
    <col min="13" max="13" width="6.7109375" style="2" customWidth="1"/>
    <col min="14" max="14" width="9.28515625" style="3" customWidth="1"/>
    <col min="15" max="15" width="10.85546875" customWidth="1"/>
    <col min="16" max="16" width="9.85546875" customWidth="1"/>
    <col min="17" max="18" width="17.28515625" style="2" customWidth="1"/>
    <col min="19" max="19" width="16.85546875" style="2" customWidth="1"/>
    <col min="20" max="20" width="45.7109375" style="2" customWidth="1"/>
    <col min="21" max="21" width="18.85546875" style="2" customWidth="1"/>
    <col min="22" max="22" width="37.28515625" style="2" bestFit="1" customWidth="1"/>
    <col min="23" max="23" width="9.7109375" customWidth="1"/>
    <col min="24" max="24" width="16" customWidth="1"/>
    <col min="25" max="25" width="15.42578125" customWidth="1"/>
    <col min="26" max="26" width="18.140625" customWidth="1"/>
    <col min="27" max="27" width="47.140625" style="1" customWidth="1"/>
    <col min="28" max="28" width="51.7109375" customWidth="1"/>
  </cols>
  <sheetData>
    <row r="1" spans="1:115" ht="13.5" thickBot="1"/>
    <row r="2" spans="1:115" s="5" customFormat="1" ht="36.7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row>
    <row r="3" spans="1:115" s="5" customFormat="1" ht="36.7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row>
    <row r="4" spans="1:115" s="5" customFormat="1" ht="36.7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row>
    <row r="5" spans="1:115" s="5" customFormat="1" ht="36.75" customHeight="1" thickBot="1">
      <c r="A5" s="248"/>
      <c r="B5" s="249"/>
      <c r="C5" s="249"/>
      <c r="D5" s="249"/>
      <c r="E5" s="249"/>
      <c r="F5" s="249"/>
      <c r="G5" s="250"/>
      <c r="H5" s="251"/>
      <c r="I5" s="251"/>
      <c r="J5" s="251"/>
      <c r="K5" s="251"/>
      <c r="L5" s="251"/>
      <c r="M5" s="251"/>
      <c r="N5" s="251"/>
      <c r="O5" s="251"/>
      <c r="P5" s="251" t="s">
        <v>345</v>
      </c>
      <c r="Q5" s="251"/>
      <c r="R5" s="251"/>
      <c r="S5" s="251"/>
      <c r="T5" s="251"/>
      <c r="U5" s="251" t="s">
        <v>341</v>
      </c>
      <c r="V5" s="251"/>
      <c r="W5" s="251"/>
      <c r="X5" s="251"/>
      <c r="Y5" s="251"/>
      <c r="Z5" s="251"/>
      <c r="AA5" s="252" t="s">
        <v>192</v>
      </c>
      <c r="AB5" s="25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row>
    <row r="6" spans="1:115" s="5" customFormat="1" ht="36.75" customHeight="1" thickBot="1">
      <c r="A6" s="275"/>
      <c r="B6" s="276"/>
      <c r="C6" s="276"/>
      <c r="D6" s="276"/>
      <c r="E6" s="276"/>
      <c r="F6" s="276"/>
      <c r="G6" s="276"/>
      <c r="H6" s="276"/>
      <c r="I6" s="276"/>
      <c r="J6" s="276"/>
      <c r="K6" s="276"/>
      <c r="L6" s="276"/>
      <c r="M6" s="276"/>
      <c r="N6" s="277"/>
      <c r="O6" s="278"/>
      <c r="P6" s="279"/>
      <c r="Q6" s="279"/>
      <c r="R6" s="279"/>
      <c r="S6" s="279"/>
      <c r="T6" s="279"/>
      <c r="U6" s="279"/>
      <c r="V6" s="279"/>
      <c r="W6" s="295"/>
      <c r="X6" s="295"/>
      <c r="Y6" s="295"/>
      <c r="Z6" s="295"/>
      <c r="AA6" s="295"/>
      <c r="AB6" s="295"/>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row>
    <row r="7" spans="1:115" ht="36.75" customHeight="1" thickBot="1">
      <c r="A7" s="275"/>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7"/>
    </row>
    <row r="8" spans="1:115" s="6" customFormat="1" ht="27" customHeight="1">
      <c r="A8" s="284" t="s">
        <v>1</v>
      </c>
      <c r="B8" s="286" t="s">
        <v>2</v>
      </c>
      <c r="C8" s="286" t="s">
        <v>3</v>
      </c>
      <c r="D8" s="122"/>
      <c r="E8" s="286" t="s">
        <v>5</v>
      </c>
      <c r="F8" s="286" t="s">
        <v>7</v>
      </c>
      <c r="G8" s="288" t="s">
        <v>6</v>
      </c>
      <c r="H8" s="290" t="s">
        <v>8</v>
      </c>
      <c r="I8" s="292" t="s">
        <v>9</v>
      </c>
      <c r="J8" s="292"/>
      <c r="K8" s="292"/>
      <c r="L8" s="292" t="s">
        <v>10</v>
      </c>
      <c r="M8" s="292"/>
      <c r="N8" s="292"/>
      <c r="O8" s="292"/>
      <c r="P8" s="292"/>
      <c r="Q8" s="292"/>
      <c r="R8" s="292"/>
      <c r="S8" s="292"/>
      <c r="T8" s="80"/>
      <c r="U8" s="293" t="s">
        <v>11</v>
      </c>
      <c r="V8" s="293"/>
      <c r="W8" s="293"/>
      <c r="X8" s="293" t="s">
        <v>12</v>
      </c>
      <c r="Y8" s="293"/>
      <c r="Z8" s="293"/>
      <c r="AA8" s="293"/>
      <c r="AB8" s="29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row>
    <row r="9" spans="1:115" s="8" customFormat="1" ht="132.75" customHeight="1" thickBot="1">
      <c r="A9" s="285"/>
      <c r="B9" s="287"/>
      <c r="C9" s="287"/>
      <c r="D9" s="123" t="s">
        <v>70</v>
      </c>
      <c r="E9" s="287"/>
      <c r="F9" s="287"/>
      <c r="G9" s="289"/>
      <c r="H9" s="291"/>
      <c r="I9" s="82" t="s">
        <v>13</v>
      </c>
      <c r="J9" s="82" t="s">
        <v>14</v>
      </c>
      <c r="K9" s="82" t="s">
        <v>15</v>
      </c>
      <c r="L9" s="82" t="s">
        <v>16</v>
      </c>
      <c r="M9" s="82" t="s">
        <v>17</v>
      </c>
      <c r="N9" s="82" t="s">
        <v>18</v>
      </c>
      <c r="O9" s="82" t="s">
        <v>19</v>
      </c>
      <c r="P9" s="82" t="s">
        <v>20</v>
      </c>
      <c r="Q9" s="82" t="s">
        <v>21</v>
      </c>
      <c r="R9" s="82" t="s">
        <v>22</v>
      </c>
      <c r="S9" s="82" t="s">
        <v>23</v>
      </c>
      <c r="T9" s="82" t="s">
        <v>24</v>
      </c>
      <c r="U9" s="82" t="s">
        <v>25</v>
      </c>
      <c r="V9" s="82" t="s">
        <v>26</v>
      </c>
      <c r="W9" s="82" t="s">
        <v>27</v>
      </c>
      <c r="X9" s="82" t="s">
        <v>28</v>
      </c>
      <c r="Y9" s="82" t="s">
        <v>29</v>
      </c>
      <c r="Z9" s="82" t="s">
        <v>30</v>
      </c>
      <c r="AA9" s="82" t="s">
        <v>31</v>
      </c>
      <c r="AB9" s="83" t="s">
        <v>32</v>
      </c>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row>
    <row r="10" spans="1:115" s="18" customFormat="1" ht="76.5" customHeight="1">
      <c r="A10" s="280" t="s">
        <v>206</v>
      </c>
      <c r="B10" s="282" t="s">
        <v>82</v>
      </c>
      <c r="C10" s="282" t="str">
        <f>+CARGOS!F9</f>
        <v xml:space="preserve">Digitación, Manejo y control de Inventarios de instrumentación, asignación de horarios prestamos de espacios para actividades, apoyo logístico a eventos, desplazamientos dentro del municipio., elaboración de informes, </v>
      </c>
      <c r="D10" s="283" t="s">
        <v>207</v>
      </c>
      <c r="E10" s="9" t="s">
        <v>34</v>
      </c>
      <c r="F10" s="36" t="s">
        <v>36</v>
      </c>
      <c r="G10" s="10" t="s">
        <v>83</v>
      </c>
      <c r="H10" s="12" t="s">
        <v>37</v>
      </c>
      <c r="I10" s="12" t="s">
        <v>38</v>
      </c>
      <c r="J10" s="12" t="s">
        <v>38</v>
      </c>
      <c r="K10" s="12" t="s">
        <v>39</v>
      </c>
      <c r="L10" s="20">
        <v>2</v>
      </c>
      <c r="M10" s="20">
        <v>2</v>
      </c>
      <c r="N10" s="20">
        <f>L10*M10</f>
        <v>4</v>
      </c>
      <c r="O10" s="13" t="str">
        <f>LOOKUP(N10,{2;4;6;8;10;12;18;20;24;30;40},{"Bajo";"Bajo";"Medio";"Medio";"Alto";" Alto ";" Alto ";"Alto";"Muy Alto";"Muy Alto";"Muy Alto"})</f>
        <v>Bajo</v>
      </c>
      <c r="P10" s="20">
        <v>10</v>
      </c>
      <c r="Q10" s="37">
        <f t="shared" ref="Q10:Q22" si="0">P10*N10</f>
        <v>40</v>
      </c>
      <c r="R10" s="14" t="str">
        <f t="shared" ref="R10:R22" si="1">IF(Q10&gt;=600,"I",IF(Q10&gt;=150,"II",IF(Q10&gt;=40,"III",IF(Q10&gt;=1,"IV"))))</f>
        <v>III</v>
      </c>
      <c r="S10" s="15" t="str">
        <f t="shared" ref="S10:S22" si="2">IF(R10="I","NO ACEPTABLE",IF(R10="II", "ACEPTABLE CON CONTROL", IF(R10="III","ACEPTABLE",IF(R10="IV","ACEPTABLE","NA"))))</f>
        <v>ACEPTABLE</v>
      </c>
      <c r="T10" s="12" t="str">
        <f t="shared" ref="T10:T16" si="3">IF(R10="I","Situación critica. Suspender actividades hasta que el riesgo este bajo control. Intervención urgente",IF(R10="II", "Corregir y adoptar medidas de control inmediato, sin embargo suspenda actividades si el NR  esta por encima de 360", IF(R10="III","Mejorar si es posible, seria conveniente mejorar la intervención y su rentabilidad y se deben hacer comprobaciones periódicas para asegurar que ese riesgo es aceptable",IF(R10="IV","Mantener las medidas de control existentes pero se deberían considerar algunas mejoras","NA"))))</f>
        <v>Mejorar si es posible, seria conveniente mejorar la intervención y su rentabilidad y se deben hacer comprobaciones periódicas para asegurar que ese riesgo es aceptable</v>
      </c>
      <c r="U10" s="12">
        <v>1</v>
      </c>
      <c r="V10" s="12" t="s">
        <v>40</v>
      </c>
      <c r="W10" s="12" t="s">
        <v>41</v>
      </c>
      <c r="X10" s="16"/>
      <c r="Y10" s="16"/>
      <c r="Z10" s="16"/>
      <c r="AA10" s="12" t="s">
        <v>242</v>
      </c>
      <c r="AB10" s="38" t="s">
        <v>42</v>
      </c>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row>
    <row r="11" spans="1:115" s="18" customFormat="1" ht="76.5" customHeight="1">
      <c r="A11" s="280"/>
      <c r="B11" s="282"/>
      <c r="C11" s="282"/>
      <c r="D11" s="283"/>
      <c r="E11" s="9" t="s">
        <v>34</v>
      </c>
      <c r="F11" s="36" t="s">
        <v>36</v>
      </c>
      <c r="G11" s="10" t="s">
        <v>84</v>
      </c>
      <c r="H11" s="22" t="s">
        <v>254</v>
      </c>
      <c r="I11" s="22" t="s">
        <v>65</v>
      </c>
      <c r="J11" s="22" t="s">
        <v>65</v>
      </c>
      <c r="K11" s="22" t="s">
        <v>85</v>
      </c>
      <c r="L11" s="20">
        <v>2</v>
      </c>
      <c r="M11" s="20">
        <v>3</v>
      </c>
      <c r="N11" s="10">
        <v>12</v>
      </c>
      <c r="O11" s="48" t="str">
        <f>LOOKUP(N11,{2;4;6;8;10;12;18;20;24;30;40},{"Bajo";"Bajo";"Medio";"Medio";"Alto";" Alto ";" Alto ";"Alto";"Muy Alto";"Muy Alto";"Muy Alto"})</f>
        <v xml:space="preserve"> Alto </v>
      </c>
      <c r="P11" s="10">
        <v>25</v>
      </c>
      <c r="Q11" s="24">
        <f>+P11*N11</f>
        <v>300</v>
      </c>
      <c r="R11" s="49" t="s">
        <v>303</v>
      </c>
      <c r="S11" s="50" t="str">
        <f t="shared" si="2"/>
        <v>ACEPTABLE</v>
      </c>
      <c r="T11" s="22" t="str">
        <f t="shared" si="3"/>
        <v>Mantener las medidas de control existentes pero se deberían considerar algunas mejoras</v>
      </c>
      <c r="U11" s="12">
        <v>1</v>
      </c>
      <c r="V11" s="30" t="s">
        <v>254</v>
      </c>
      <c r="W11" s="51"/>
      <c r="X11" s="51"/>
      <c r="Y11" s="51"/>
      <c r="Z11" s="52" t="s">
        <v>86</v>
      </c>
      <c r="AA11" s="52" t="s">
        <v>255</v>
      </c>
      <c r="AB11" s="53" t="s">
        <v>87</v>
      </c>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row>
    <row r="12" spans="1:115" s="8" customFormat="1" ht="87.75" customHeight="1">
      <c r="A12" s="281"/>
      <c r="B12" s="266"/>
      <c r="C12" s="266"/>
      <c r="D12" s="268"/>
      <c r="E12" s="19" t="s">
        <v>34</v>
      </c>
      <c r="F12" s="11" t="s">
        <v>44</v>
      </c>
      <c r="G12" s="20" t="s">
        <v>256</v>
      </c>
      <c r="H12" s="21" t="s">
        <v>243</v>
      </c>
      <c r="I12" s="22" t="s">
        <v>257</v>
      </c>
      <c r="J12" s="22" t="s">
        <v>38</v>
      </c>
      <c r="K12" s="22" t="s">
        <v>39</v>
      </c>
      <c r="L12" s="20">
        <v>2</v>
      </c>
      <c r="M12" s="20">
        <v>2</v>
      </c>
      <c r="N12" s="20">
        <f t="shared" ref="N12:N22" si="4">L12*M12</f>
        <v>4</v>
      </c>
      <c r="O12" s="23" t="str">
        <f>LOOKUP(N12,{2;4;6;8;10;12;18;20;24;30;40},{"Bajo";"Bajo";"Medio";"Medio";"Alto";" Alto ";" Alto ";"Alto";"Muy Alto";"Muy Alto";"Muy Alto"})</f>
        <v>Bajo</v>
      </c>
      <c r="P12" s="20">
        <v>25</v>
      </c>
      <c r="Q12" s="24">
        <f t="shared" si="0"/>
        <v>100</v>
      </c>
      <c r="R12" s="25" t="str">
        <f t="shared" si="1"/>
        <v>III</v>
      </c>
      <c r="S12" s="26" t="str">
        <f t="shared" si="2"/>
        <v>ACEPTABLE</v>
      </c>
      <c r="T12" s="22" t="str">
        <f t="shared" si="3"/>
        <v>Mejorar si es posible, seria conveniente mejorar la intervención y su rentabilidad y se deben hacer comprobaciones periódicas para asegurar que ese riesgo es aceptable</v>
      </c>
      <c r="U12" s="12">
        <v>1</v>
      </c>
      <c r="V12" s="21" t="s">
        <v>45</v>
      </c>
      <c r="W12" s="22" t="s">
        <v>41</v>
      </c>
      <c r="X12" s="21"/>
      <c r="Y12" s="21"/>
      <c r="Z12" s="21"/>
      <c r="AA12" s="21" t="s">
        <v>46</v>
      </c>
      <c r="AB12" s="39" t="s">
        <v>42</v>
      </c>
    </row>
    <row r="13" spans="1:115" s="8" customFormat="1" ht="91.5" customHeight="1">
      <c r="A13" s="281"/>
      <c r="B13" s="266"/>
      <c r="C13" s="266"/>
      <c r="D13" s="268"/>
      <c r="E13" s="19" t="s">
        <v>34</v>
      </c>
      <c r="F13" s="11" t="s">
        <v>44</v>
      </c>
      <c r="G13" s="20" t="s">
        <v>88</v>
      </c>
      <c r="H13" s="27" t="s">
        <v>229</v>
      </c>
      <c r="I13" s="22" t="s">
        <v>38</v>
      </c>
      <c r="J13" s="22" t="s">
        <v>38</v>
      </c>
      <c r="K13" s="22" t="s">
        <v>39</v>
      </c>
      <c r="L13" s="20">
        <v>2</v>
      </c>
      <c r="M13" s="20">
        <v>3</v>
      </c>
      <c r="N13" s="20">
        <f t="shared" si="4"/>
        <v>6</v>
      </c>
      <c r="O13" s="23" t="str">
        <f>LOOKUP(N13,{2;4;6;8;10;12;18;20;24;30;40},{"Bajo";"Bajo";"Medio";"Medio";"Alto";" Alto ";" Alto ";"Alto";"Muy Alto";"Muy Alto";"Muy Alto"})</f>
        <v>Medio</v>
      </c>
      <c r="P13" s="20">
        <v>25</v>
      </c>
      <c r="Q13" s="24">
        <f t="shared" si="0"/>
        <v>150</v>
      </c>
      <c r="R13" s="25" t="str">
        <f t="shared" si="1"/>
        <v>II</v>
      </c>
      <c r="S13" s="26" t="str">
        <f t="shared" si="2"/>
        <v>ACEPTABLE CON CONTROL</v>
      </c>
      <c r="T13" s="22" t="str">
        <f t="shared" si="3"/>
        <v>Corregir y adoptar medidas de control inmediato, sin embargo suspenda actividades si el NR  esta por encima de 360</v>
      </c>
      <c r="U13" s="12">
        <v>1</v>
      </c>
      <c r="V13" s="21" t="s">
        <v>230</v>
      </c>
      <c r="W13" s="22" t="s">
        <v>41</v>
      </c>
      <c r="X13" s="21"/>
      <c r="Y13" s="21"/>
      <c r="Z13" s="21" t="s">
        <v>89</v>
      </c>
      <c r="AA13" s="28" t="s">
        <v>231</v>
      </c>
      <c r="AB13" s="39" t="s">
        <v>42</v>
      </c>
    </row>
    <row r="14" spans="1:115" s="8" customFormat="1" ht="91.5" customHeight="1">
      <c r="A14" s="281"/>
      <c r="B14" s="266"/>
      <c r="C14" s="266"/>
      <c r="D14" s="268"/>
      <c r="E14" s="148" t="s">
        <v>34</v>
      </c>
      <c r="F14" s="97" t="s">
        <v>134</v>
      </c>
      <c r="G14" s="144" t="s">
        <v>232</v>
      </c>
      <c r="H14" s="144" t="s">
        <v>233</v>
      </c>
      <c r="I14" s="144" t="s">
        <v>135</v>
      </c>
      <c r="J14" s="144" t="s">
        <v>136</v>
      </c>
      <c r="K14" s="144" t="s">
        <v>216</v>
      </c>
      <c r="L14" s="144">
        <v>2</v>
      </c>
      <c r="M14" s="144">
        <v>4</v>
      </c>
      <c r="N14" s="145">
        <f>+L14*M14</f>
        <v>8</v>
      </c>
      <c r="O14" s="23" t="str">
        <f>LOOKUP(N14,{2;4;6;8;10;12;18;20;24;30;40},{"Bajo";"Bajo";"Medio";"Medio";"Alto";" Alto ";" Alto ";"Alto";"Muy Alto";"Muy Alto";"Muy Alto"})</f>
        <v>Medio</v>
      </c>
      <c r="P14" s="145">
        <v>25</v>
      </c>
      <c r="Q14" s="145">
        <f>+N14*P14</f>
        <v>200</v>
      </c>
      <c r="R14" s="145" t="str">
        <f t="shared" ref="R14" si="5">IF(AND(Q14&gt;=10,Q14&lt;=20),"IV",IF(AND(Q14&gt;=40,Q14&lt;=120),"III",IF(AND(Q14&gt;=150,Q14&lt;=500),"II",IF(AND(Q14&gt;=600,Q14&lt;=4000),"I",""))))</f>
        <v>II</v>
      </c>
      <c r="S14" s="26" t="str">
        <f t="shared" si="2"/>
        <v>ACEPTABLE CON CONTROL</v>
      </c>
      <c r="T14" s="106" t="str">
        <f t="shared" si="3"/>
        <v>Corregir y adoptar medidas de control inmediato, sin embargo suspenda actividades si el NR  esta por encima de 360</v>
      </c>
      <c r="U14" s="106">
        <f t="shared" ref="U14" si="6">+U13</f>
        <v>1</v>
      </c>
      <c r="V14" s="145" t="s">
        <v>137</v>
      </c>
      <c r="W14" s="145" t="s">
        <v>138</v>
      </c>
      <c r="X14" s="145" t="s">
        <v>47</v>
      </c>
      <c r="Y14" s="143"/>
      <c r="Z14" s="149" t="s">
        <v>217</v>
      </c>
      <c r="AA14" s="147" t="s">
        <v>234</v>
      </c>
      <c r="AB14" s="150" t="s">
        <v>218</v>
      </c>
    </row>
    <row r="15" spans="1:115" s="8" customFormat="1" ht="114" customHeight="1">
      <c r="A15" s="281"/>
      <c r="B15" s="266"/>
      <c r="C15" s="266"/>
      <c r="D15" s="268"/>
      <c r="E15" s="19" t="s">
        <v>34</v>
      </c>
      <c r="F15" s="11" t="s">
        <v>73</v>
      </c>
      <c r="G15" s="22" t="s">
        <v>90</v>
      </c>
      <c r="H15" s="22" t="s">
        <v>250</v>
      </c>
      <c r="I15" s="22" t="s">
        <v>38</v>
      </c>
      <c r="J15" s="22" t="s">
        <v>38</v>
      </c>
      <c r="K15" s="22" t="s">
        <v>39</v>
      </c>
      <c r="L15" s="20">
        <v>6</v>
      </c>
      <c r="M15" s="20">
        <v>1</v>
      </c>
      <c r="N15" s="20">
        <f t="shared" si="4"/>
        <v>6</v>
      </c>
      <c r="O15" s="23" t="str">
        <f>IF(N15&gt;=24,"Muy Alto",IF(N15&gt;=10,"Alto",IF(N15&gt;=6,"Medio",IF(N15&gt;=2,"Bajo"))))</f>
        <v>Medio</v>
      </c>
      <c r="P15" s="20">
        <v>25</v>
      </c>
      <c r="Q15" s="19">
        <f>P15*N15</f>
        <v>150</v>
      </c>
      <c r="R15" s="25" t="str">
        <f t="shared" si="1"/>
        <v>II</v>
      </c>
      <c r="S15" s="26" t="str">
        <f t="shared" si="2"/>
        <v>ACEPTABLE CON CONTROL</v>
      </c>
      <c r="T15" s="22" t="str">
        <f t="shared" si="3"/>
        <v>Corregir y adoptar medidas de control inmediato, sin embargo suspenda actividades si el NR  esta por encima de 360</v>
      </c>
      <c r="U15" s="12">
        <v>1</v>
      </c>
      <c r="V15" s="40" t="s">
        <v>74</v>
      </c>
      <c r="W15" s="19"/>
      <c r="X15" s="19"/>
      <c r="Y15" s="29"/>
      <c r="Z15" s="29"/>
      <c r="AA15" s="30" t="s">
        <v>75</v>
      </c>
      <c r="AB15" s="41" t="s">
        <v>76</v>
      </c>
    </row>
    <row r="16" spans="1:115" s="8" customFormat="1" ht="105" customHeight="1">
      <c r="A16" s="281"/>
      <c r="B16" s="266"/>
      <c r="C16" s="266"/>
      <c r="D16" s="268"/>
      <c r="E16" s="19" t="s">
        <v>34</v>
      </c>
      <c r="F16" s="11" t="s">
        <v>52</v>
      </c>
      <c r="G16" s="31" t="s">
        <v>55</v>
      </c>
      <c r="H16" s="21" t="s">
        <v>248</v>
      </c>
      <c r="I16" s="22" t="s">
        <v>38</v>
      </c>
      <c r="J16" s="22" t="s">
        <v>38</v>
      </c>
      <c r="K16" s="22" t="s">
        <v>39</v>
      </c>
      <c r="L16" s="20">
        <v>2</v>
      </c>
      <c r="M16" s="20">
        <v>2</v>
      </c>
      <c r="N16" s="20">
        <f t="shared" si="4"/>
        <v>4</v>
      </c>
      <c r="O16" s="43" t="str">
        <f>LOOKUP(N16,{2;4;6;8;10;12;18;20;24;30;40},{"Bajo";"Bajo";"Medio";"Medio";"Alto";" Alto ";" Alto ";"Alto";"Muy Alto";"Muy Alto";"Muy Alto"})</f>
        <v>Bajo</v>
      </c>
      <c r="P16" s="44">
        <v>10</v>
      </c>
      <c r="Q16" s="45">
        <f t="shared" si="0"/>
        <v>40</v>
      </c>
      <c r="R16" s="46" t="str">
        <f t="shared" si="1"/>
        <v>III</v>
      </c>
      <c r="S16" s="47" t="str">
        <f t="shared" si="2"/>
        <v>ACEPTABLE</v>
      </c>
      <c r="T16" s="22" t="str">
        <f t="shared" si="3"/>
        <v>Mejorar si es posible, seria conveniente mejorar la intervención y su rentabilidad y se deben hacer comprobaciones periódicas para asegurar que ese riesgo es aceptable</v>
      </c>
      <c r="U16" s="12">
        <v>1</v>
      </c>
      <c r="V16" s="22" t="s">
        <v>54</v>
      </c>
      <c r="W16" s="19" t="s">
        <v>47</v>
      </c>
      <c r="X16" s="19" t="s">
        <v>47</v>
      </c>
      <c r="Y16" s="19" t="s">
        <v>47</v>
      </c>
      <c r="Z16" s="19" t="s">
        <v>47</v>
      </c>
      <c r="AA16" s="22" t="s">
        <v>235</v>
      </c>
      <c r="AB16" s="39" t="s">
        <v>42</v>
      </c>
    </row>
    <row r="17" spans="1:28" s="8" customFormat="1" ht="105" customHeight="1">
      <c r="A17" s="281"/>
      <c r="B17" s="266"/>
      <c r="C17" s="266"/>
      <c r="D17" s="268"/>
      <c r="E17" s="19" t="s">
        <v>34</v>
      </c>
      <c r="F17" s="11" t="s">
        <v>52</v>
      </c>
      <c r="G17" s="22" t="s">
        <v>251</v>
      </c>
      <c r="H17" s="21" t="s">
        <v>79</v>
      </c>
      <c r="I17" s="22" t="s">
        <v>38</v>
      </c>
      <c r="J17" s="22" t="s">
        <v>38</v>
      </c>
      <c r="K17" s="22" t="s">
        <v>39</v>
      </c>
      <c r="L17" s="20">
        <v>2</v>
      </c>
      <c r="M17" s="20">
        <v>2</v>
      </c>
      <c r="N17" s="20">
        <f t="shared" si="4"/>
        <v>4</v>
      </c>
      <c r="O17" s="23" t="str">
        <f>LOOKUP(N17,{2;4;6;8;10;12;18;20;24;30;40},{"Bajo";"Bajo";"Medio";"Medio";"Alto";" Alto ";" Alto ";"Alto";"Muy Alto";"Muy Alto";"Muy Alto"})</f>
        <v>Bajo</v>
      </c>
      <c r="P17" s="20">
        <v>10</v>
      </c>
      <c r="Q17" s="19">
        <f>P17*N17</f>
        <v>40</v>
      </c>
      <c r="R17" s="25" t="str">
        <f>IF(Q17&gt;=600,"I",IF(Q17&gt;=150,"II",IF(Q17&gt;=40,"III",IF(Q17&gt;=1,"IV"))))</f>
        <v>III</v>
      </c>
      <c r="S17" s="26" t="str">
        <f>IF(R17="I","NO ACEPTABLE",IF(R17="II", "ACEPTABLE CON CONTROL", IF(R17="III","ACEPTABLE",IF(R17="IV","ACEPTABLE","NA"))))</f>
        <v>ACEPTABLE</v>
      </c>
      <c r="T17" s="22" t="str">
        <f>IF(R17="I","Situación critica. Suspender actividades hasta que el riesgo este bajo control. Intervención urgente",IF(R17="II", "Corregir y adoptar medidas de control inmediato, sin embargo suspenda actividades si el NR  esta por encima de 360", IF(R17="III","Mejorar si es posible, seria conveniente mejorar la intervención y su rentabilidad y se deben hacer comprobaciones periódicas para asegurar que ese riesgo es aceptable",IF(R17="IV","Mantener las medidas de control existentes pero se deberían considerar algunas mejoras","NA"))))</f>
        <v>Mejorar si es posible, seria conveniente mejorar la intervención y su rentabilidad y se deben hacer comprobaciones periódicas para asegurar que ese riesgo es aceptable</v>
      </c>
      <c r="U17" s="12">
        <v>1</v>
      </c>
      <c r="V17" s="22" t="s">
        <v>54</v>
      </c>
      <c r="W17" s="19" t="s">
        <v>47</v>
      </c>
      <c r="X17" s="19" t="s">
        <v>47</v>
      </c>
      <c r="Y17" s="19" t="s">
        <v>47</v>
      </c>
      <c r="Z17" s="21" t="s">
        <v>47</v>
      </c>
      <c r="AA17" s="21" t="s">
        <v>80</v>
      </c>
      <c r="AB17" s="39" t="s">
        <v>42</v>
      </c>
    </row>
    <row r="18" spans="1:28" s="8" customFormat="1" ht="105" customHeight="1">
      <c r="A18" s="281"/>
      <c r="B18" s="266"/>
      <c r="C18" s="266"/>
      <c r="D18" s="268"/>
      <c r="E18" s="19" t="s">
        <v>91</v>
      </c>
      <c r="F18" s="11" t="s">
        <v>57</v>
      </c>
      <c r="G18" s="22" t="s">
        <v>318</v>
      </c>
      <c r="H18" s="21" t="s">
        <v>92</v>
      </c>
      <c r="I18" s="22" t="s">
        <v>38</v>
      </c>
      <c r="J18" s="22" t="s">
        <v>38</v>
      </c>
      <c r="K18" s="22" t="s">
        <v>38</v>
      </c>
      <c r="L18" s="20">
        <v>6</v>
      </c>
      <c r="M18" s="20">
        <v>2</v>
      </c>
      <c r="N18" s="20">
        <f t="shared" si="4"/>
        <v>12</v>
      </c>
      <c r="O18" s="23" t="str">
        <f>LOOKUP(N18,{2;4;6;8;10;12;18;20;24;30;40},{"Bajo";"Bajo";"Medio";"Medio";"Alto";" Alto ";" Alto ";"Alto";"Muy Alto";"Muy Alto";"Muy Alto"})</f>
        <v xml:space="preserve"> Alto </v>
      </c>
      <c r="P18" s="20">
        <v>25</v>
      </c>
      <c r="Q18" s="19">
        <f>P18*N18</f>
        <v>300</v>
      </c>
      <c r="R18" s="25" t="str">
        <f>IF(Q18&gt;=600,"I",IF(Q18&gt;=150,"II",IF(Q18&gt;=40,"III",IF(Q18&gt;=1,"IV"))))</f>
        <v>II</v>
      </c>
      <c r="S18" s="26" t="str">
        <f>IF(R18="I","NO ACEPTABLE",IF(R18="II", "ACEPTABLE CON CONTROL", IF(R18="III","ACEPTABLE",IF(R18="IV","ACEPTABLE","NA"))))</f>
        <v>ACEPTABLE CON CONTROL</v>
      </c>
      <c r="T18" s="22" t="str">
        <f>IF(R18="I","Situación critica. Suspender actividades hasta que el riesgo este bajo control. Intervención urgente",IF(R18="II", "Corregir y adoptar medidas de control inmediato, sin embargo suspenda actividades si el NR  esta por encima de 360", IF(R18="III","Mejorar si es posible, seria conveniente mejorar la intervención y su rentabilidad y se deben hacer comprobaciones periódicas para asegurar que ese riesgo es aceptable",IF(R18="IV","Mantener las medidas de control existentes pero se deberían considerar algunas mejoras","NA"))))</f>
        <v>Corregir y adoptar medidas de control inmediato, sin embargo suspenda actividades si el NR  esta por encima de 360</v>
      </c>
      <c r="U18" s="12">
        <v>1</v>
      </c>
      <c r="V18" s="22" t="s">
        <v>93</v>
      </c>
      <c r="W18" s="19" t="s">
        <v>34</v>
      </c>
      <c r="X18" s="19" t="s">
        <v>47</v>
      </c>
      <c r="Y18" s="19" t="s">
        <v>47</v>
      </c>
      <c r="Z18" s="21" t="s">
        <v>47</v>
      </c>
      <c r="AA18" s="21" t="s">
        <v>252</v>
      </c>
      <c r="AB18" s="39" t="s">
        <v>319</v>
      </c>
    </row>
    <row r="19" spans="1:28" s="127" customFormat="1" ht="126" customHeight="1">
      <c r="A19" s="281"/>
      <c r="B19" s="266"/>
      <c r="C19" s="266"/>
      <c r="D19" s="268"/>
      <c r="E19" s="129" t="s">
        <v>34</v>
      </c>
      <c r="F19" s="197" t="s">
        <v>57</v>
      </c>
      <c r="G19" s="129" t="s">
        <v>148</v>
      </c>
      <c r="H19" s="129" t="s">
        <v>149</v>
      </c>
      <c r="I19" s="129" t="s">
        <v>38</v>
      </c>
      <c r="J19" s="129" t="s">
        <v>150</v>
      </c>
      <c r="K19" s="129"/>
      <c r="L19" s="134">
        <v>2</v>
      </c>
      <c r="M19" s="134">
        <v>2</v>
      </c>
      <c r="N19" s="128">
        <f t="shared" ref="N19" si="7">+L19*M19</f>
        <v>4</v>
      </c>
      <c r="O19" s="128" t="str">
        <f t="shared" ref="O19" si="8">IF(AND(N19&gt;=2,N19&lt;=4),"BAJO",IF(AND(N19&gt;=6,N19&lt;=8),"MEDIO",IF(AND(N19&gt;=10,N19&lt;=20),"ALTO",IF(AND(N19&gt;=24,N19&lt;=40),"MUY ALTO",""))))</f>
        <v>BAJO</v>
      </c>
      <c r="P19" s="130">
        <v>10</v>
      </c>
      <c r="Q19" s="128">
        <f t="shared" ref="Q19" si="9">+N19*P19</f>
        <v>40</v>
      </c>
      <c r="R19" s="128" t="str">
        <f t="shared" ref="R19" si="10">IF(AND(Q19&gt;=10,Q19&lt;=20),"IV",IF(AND(Q19&gt;=40,Q19&lt;=120),"III",IF(AND(Q19&gt;=150,Q19&lt;=500),"II",IF(AND(Q19&gt;=600,Q19&lt;=4000),"I",""))))</f>
        <v>III</v>
      </c>
      <c r="S19" s="132" t="str">
        <f t="shared" ref="S19" si="11">IF(AND(R19&gt;="IV",R19&lt;="IV"),"ACEPTABLE",IF(AND(R19&gt;="III",R19&lt;="III"),"ACEPTABLE",IF(AND(R19&gt;="II",R19&lt;="II"),"ACEPTABLE CON CONTROL ESPECIFICO",IF(AND(R19&gt;="I",R19&lt;="I"),"NO ACEPTABLE",""))))</f>
        <v>ACEPTABLE</v>
      </c>
      <c r="T19" s="128">
        <v>1</v>
      </c>
      <c r="U19" s="128" t="s">
        <v>93</v>
      </c>
      <c r="V19" s="128" t="s">
        <v>147</v>
      </c>
      <c r="W19" s="135"/>
      <c r="X19" s="135"/>
      <c r="Y19" s="135"/>
      <c r="Z19" s="141" t="s">
        <v>183</v>
      </c>
      <c r="AA19" s="135"/>
    </row>
    <row r="20" spans="1:28" s="8" customFormat="1" ht="99" customHeight="1">
      <c r="A20" s="281"/>
      <c r="B20" s="266"/>
      <c r="C20" s="266"/>
      <c r="D20" s="268"/>
      <c r="E20" s="19" t="s">
        <v>34</v>
      </c>
      <c r="F20" s="11" t="s">
        <v>57</v>
      </c>
      <c r="G20" s="31" t="s">
        <v>253</v>
      </c>
      <c r="H20" s="32" t="s">
        <v>237</v>
      </c>
      <c r="I20" s="22" t="s">
        <v>38</v>
      </c>
      <c r="J20" s="22" t="s">
        <v>38</v>
      </c>
      <c r="K20" s="22" t="s">
        <v>39</v>
      </c>
      <c r="L20" s="20">
        <v>2</v>
      </c>
      <c r="M20" s="20">
        <v>2</v>
      </c>
      <c r="N20" s="20">
        <f t="shared" si="4"/>
        <v>4</v>
      </c>
      <c r="O20" s="23" t="str">
        <f>LOOKUP(N20,{2;4;6;8;10;12;18;20;24;30;40},{"Bajo";"Bajo";"Medio";"Medio";"Alto";" Alto ";" Alto ";"Alto";"Muy Alto";"Muy Alto";"Muy Alto"})</f>
        <v>Bajo</v>
      </c>
      <c r="P20" s="20">
        <v>10</v>
      </c>
      <c r="Q20" s="24">
        <f t="shared" si="0"/>
        <v>40</v>
      </c>
      <c r="R20" s="25" t="str">
        <f t="shared" si="1"/>
        <v>III</v>
      </c>
      <c r="S20" s="26" t="str">
        <f t="shared" si="2"/>
        <v>ACEPTABLE</v>
      </c>
      <c r="T20" s="22" t="str">
        <f>IF(R20="I","Situación critica. Suspender actividades hasta que el riesgo este bajo control. Intervención urgente",IF(R20="II", "Corregir y adoptar medidas de control inmediato, sin embargo suspenda actividades si el NR  esta por encima de 360", IF(R20="III","Mejorar si es posible, seria conveniente mejorar la intervención y su rentabilidad y se deben hacer comprobaciones periódicas para asegurar que ese riesgo es aceptable",IF(R20="IV","Mantener las medidas de control existentes pero se deberían considerar algunas mejoras","NA"))))</f>
        <v>Mejorar si es posible, seria conveniente mejorar la intervención y su rentabilidad y se deben hacer comprobaciones periódicas para asegurar que ese riesgo es aceptable</v>
      </c>
      <c r="U20" s="12">
        <v>1</v>
      </c>
      <c r="V20" s="32" t="s">
        <v>58</v>
      </c>
      <c r="W20" s="24" t="s">
        <v>34</v>
      </c>
      <c r="X20" s="24" t="s">
        <v>47</v>
      </c>
      <c r="Y20" s="24" t="s">
        <v>47</v>
      </c>
      <c r="Z20" s="24" t="s">
        <v>47</v>
      </c>
      <c r="AA20" s="31" t="s">
        <v>81</v>
      </c>
      <c r="AB20" s="42" t="s">
        <v>42</v>
      </c>
    </row>
    <row r="21" spans="1:28" s="8" customFormat="1" ht="99" customHeight="1">
      <c r="A21" s="281"/>
      <c r="B21" s="266"/>
      <c r="C21" s="266"/>
      <c r="D21" s="268"/>
      <c r="E21" s="22" t="s">
        <v>34</v>
      </c>
      <c r="F21" s="11" t="s">
        <v>57</v>
      </c>
      <c r="G21" s="31" t="s">
        <v>94</v>
      </c>
      <c r="H21" s="21" t="s">
        <v>61</v>
      </c>
      <c r="I21" s="22" t="s">
        <v>38</v>
      </c>
      <c r="J21" s="22" t="s">
        <v>38</v>
      </c>
      <c r="K21" s="22" t="s">
        <v>39</v>
      </c>
      <c r="L21" s="20">
        <v>2</v>
      </c>
      <c r="M21" s="20">
        <v>2</v>
      </c>
      <c r="N21" s="20">
        <f t="shared" si="4"/>
        <v>4</v>
      </c>
      <c r="O21" s="23" t="str">
        <f>LOOKUP(N21,{2;4;6;8;10;12;18;20;24;30;40},{"Bajo";"Bajo";"Medio";"Medio";"Alto";" Alto ";" Alto ";"Alto";"Muy Alto";"Muy Alto";"Muy Alto"})</f>
        <v>Bajo</v>
      </c>
      <c r="P21" s="20">
        <v>25</v>
      </c>
      <c r="Q21" s="24">
        <f t="shared" si="0"/>
        <v>100</v>
      </c>
      <c r="R21" s="25" t="str">
        <f t="shared" si="1"/>
        <v>III</v>
      </c>
      <c r="S21" s="26" t="str">
        <f t="shared" si="2"/>
        <v>ACEPTABLE</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Mejorar si es posible, seria conveniente mejorar la intervención y su rentabilidad y se deben hacer comprobaciones periódicas para asegurar que ese riesgo es aceptable</v>
      </c>
      <c r="U21" s="12">
        <v>1</v>
      </c>
      <c r="V21" s="22" t="s">
        <v>62</v>
      </c>
      <c r="W21" s="22" t="s">
        <v>34</v>
      </c>
      <c r="X21" s="24" t="s">
        <v>47</v>
      </c>
      <c r="Y21" s="24" t="s">
        <v>47</v>
      </c>
      <c r="Z21" s="21" t="s">
        <v>47</v>
      </c>
      <c r="AA21" s="21" t="s">
        <v>63</v>
      </c>
      <c r="AB21" s="42" t="s">
        <v>42</v>
      </c>
    </row>
    <row r="22" spans="1:28" s="8" customFormat="1" ht="99" customHeight="1">
      <c r="A22" s="281"/>
      <c r="B22" s="266"/>
      <c r="C22" s="266"/>
      <c r="D22" s="268"/>
      <c r="E22" s="22" t="s">
        <v>47</v>
      </c>
      <c r="F22" s="11" t="s">
        <v>57</v>
      </c>
      <c r="G22" s="31" t="s">
        <v>68</v>
      </c>
      <c r="H22" s="21" t="s">
        <v>240</v>
      </c>
      <c r="I22" s="22" t="s">
        <v>38</v>
      </c>
      <c r="J22" s="22" t="s">
        <v>38</v>
      </c>
      <c r="K22" s="22" t="s">
        <v>39</v>
      </c>
      <c r="L22" s="20">
        <v>2</v>
      </c>
      <c r="M22" s="20">
        <v>2</v>
      </c>
      <c r="N22" s="20">
        <f t="shared" si="4"/>
        <v>4</v>
      </c>
      <c r="O22" s="23" t="str">
        <f>LOOKUP(N22,{2;4;6;8;10;12;18;20;24;30;40},{"Bajo";"Bajo";"Medio";"Medio";"Alto";" Alto ";" Alto ";"Alto";"Muy Alto";"Muy Alto";"Muy Alto"})</f>
        <v>Bajo</v>
      </c>
      <c r="P22" s="20">
        <v>25</v>
      </c>
      <c r="Q22" s="24">
        <f t="shared" si="0"/>
        <v>100</v>
      </c>
      <c r="R22" s="25" t="str">
        <f t="shared" si="1"/>
        <v>III</v>
      </c>
      <c r="S22" s="26" t="str">
        <f t="shared" si="2"/>
        <v>ACEPTABLE</v>
      </c>
      <c r="T22" s="22" t="str">
        <f>IF(R22="I","Situación critica. Suspender actividades hasta que el riesgo este bajo control. Intervención urgente",IF(R22="II", "Corregir y adoptar medidas de control inmediato, sin embargo suspenda actividades si el NR  esta por encima de 360", IF(R22="III","Mejorar si es posible, seria conveniente mejorar la intervención y su rentabilidad y se deben hacer comprobaciones periódicas para asegurar que ese riesgo es aceptable",IF(R22="IV","Mantener las medidas de control existentes pero se deberían considerar algunas mejoras","NA"))))</f>
        <v>Mejorar si es posible, seria conveniente mejorar la intervención y su rentabilidad y se deben hacer comprobaciones periódicas para asegurar que ese riesgo es aceptable</v>
      </c>
      <c r="U22" s="12">
        <v>1</v>
      </c>
      <c r="V22" s="22" t="s">
        <v>69</v>
      </c>
      <c r="W22" s="22" t="s">
        <v>47</v>
      </c>
      <c r="X22" s="24" t="s">
        <v>47</v>
      </c>
      <c r="Y22" s="24" t="s">
        <v>47</v>
      </c>
      <c r="Z22" s="21" t="s">
        <v>47</v>
      </c>
      <c r="AA22" s="31" t="s">
        <v>241</v>
      </c>
      <c r="AB22" s="42" t="s">
        <v>47</v>
      </c>
    </row>
    <row r="23" spans="1:28">
      <c r="A23" s="33"/>
      <c r="B23" s="33"/>
      <c r="C23" s="33"/>
      <c r="D23" s="33"/>
      <c r="E23" s="34"/>
      <c r="F23" s="34"/>
      <c r="G23" s="33"/>
      <c r="H23" s="33"/>
      <c r="I23" s="33"/>
      <c r="J23" s="33"/>
      <c r="K23" s="33"/>
      <c r="L23" s="33"/>
      <c r="M23" s="33"/>
      <c r="N23" s="33"/>
      <c r="O23" s="33"/>
      <c r="P23" s="33"/>
      <c r="Q23" s="33"/>
      <c r="R23" s="33"/>
      <c r="S23" s="33"/>
      <c r="T23" s="33"/>
      <c r="U23" s="33"/>
      <c r="V23" s="33"/>
      <c r="W23" s="33"/>
      <c r="X23" s="33"/>
      <c r="Y23" s="33"/>
      <c r="Z23" s="33"/>
      <c r="AA23" s="33"/>
      <c r="AB23" s="33"/>
    </row>
    <row r="24" spans="1:28">
      <c r="A24" s="33"/>
      <c r="B24" s="33"/>
      <c r="C24" s="33"/>
      <c r="D24" s="33"/>
      <c r="E24" s="34"/>
      <c r="F24" s="34"/>
      <c r="G24" s="33"/>
      <c r="H24" s="33"/>
      <c r="I24" s="33"/>
      <c r="J24" s="33"/>
      <c r="K24" s="33"/>
      <c r="L24" s="33"/>
      <c r="M24" s="33"/>
      <c r="N24" s="33"/>
      <c r="O24" s="33"/>
      <c r="P24" s="33"/>
      <c r="Q24" s="33"/>
      <c r="R24" s="33"/>
      <c r="S24" s="33"/>
      <c r="T24" s="33"/>
      <c r="U24" s="33"/>
      <c r="V24" s="33"/>
      <c r="W24" s="33"/>
      <c r="X24" s="33"/>
      <c r="Y24" s="33"/>
      <c r="Z24" s="33"/>
      <c r="AA24" s="33"/>
      <c r="AB24" s="33"/>
    </row>
    <row r="25" spans="1:28">
      <c r="A25" s="33"/>
      <c r="B25" s="33"/>
      <c r="C25" s="33"/>
      <c r="D25" s="33"/>
      <c r="E25" s="34"/>
      <c r="F25" s="34"/>
      <c r="G25" s="33"/>
      <c r="H25" s="33"/>
      <c r="I25" s="33"/>
      <c r="J25" s="33"/>
      <c r="K25" s="33"/>
      <c r="L25" s="33"/>
      <c r="M25" s="33"/>
      <c r="N25" s="33"/>
      <c r="O25" s="33"/>
      <c r="P25" s="33"/>
      <c r="Q25" s="33"/>
      <c r="R25" s="33"/>
      <c r="S25" s="33"/>
      <c r="T25" s="33"/>
      <c r="U25" s="33"/>
      <c r="V25" s="33"/>
      <c r="W25" s="33"/>
      <c r="X25" s="33"/>
      <c r="Y25" s="33"/>
      <c r="Z25" s="33"/>
      <c r="AA25" s="33"/>
      <c r="AB25" s="33"/>
    </row>
    <row r="26" spans="1:28">
      <c r="A26" s="33"/>
      <c r="B26" s="33"/>
      <c r="C26" s="33"/>
      <c r="D26" s="33"/>
      <c r="E26" s="34"/>
      <c r="F26" s="34"/>
      <c r="G26" s="33"/>
      <c r="H26" s="33"/>
      <c r="I26" s="33"/>
      <c r="J26" s="33"/>
      <c r="K26" s="33"/>
      <c r="L26" s="33"/>
      <c r="M26" s="33"/>
      <c r="N26" s="33"/>
      <c r="O26" s="33"/>
      <c r="P26" s="33"/>
      <c r="Q26" s="33"/>
      <c r="R26" s="33"/>
      <c r="S26" s="33"/>
      <c r="T26" s="33"/>
      <c r="U26" s="33"/>
      <c r="V26" s="33"/>
      <c r="W26" s="33"/>
      <c r="X26" s="33"/>
      <c r="Y26" s="33"/>
      <c r="Z26" s="33"/>
      <c r="AA26" s="33"/>
      <c r="AB26" s="33"/>
    </row>
    <row r="27" spans="1:28">
      <c r="A27" s="33"/>
      <c r="B27" s="33"/>
      <c r="C27" s="33"/>
      <c r="D27" s="33"/>
      <c r="E27" s="34"/>
      <c r="F27" s="34"/>
      <c r="G27" s="33"/>
      <c r="H27" s="33"/>
      <c r="I27" s="33"/>
      <c r="J27" s="33"/>
      <c r="K27" s="33"/>
      <c r="L27" s="33"/>
      <c r="M27" s="33"/>
      <c r="N27" s="33"/>
      <c r="O27" s="33"/>
      <c r="P27" s="33"/>
      <c r="Q27" s="33"/>
      <c r="R27" s="33"/>
      <c r="S27" s="33"/>
      <c r="T27" s="33"/>
      <c r="U27" s="33"/>
      <c r="V27" s="33"/>
      <c r="W27" s="33"/>
      <c r="X27" s="33"/>
      <c r="Y27" s="33"/>
      <c r="Z27" s="33"/>
      <c r="AA27" s="33"/>
      <c r="AB27" s="33"/>
    </row>
    <row r="28" spans="1:28">
      <c r="A28" s="33"/>
      <c r="B28" s="33"/>
      <c r="C28" s="33"/>
      <c r="D28" s="33"/>
      <c r="E28" s="34"/>
      <c r="F28" s="34"/>
      <c r="G28" s="33"/>
      <c r="H28" s="33"/>
      <c r="I28" s="33"/>
      <c r="J28" s="33"/>
      <c r="K28" s="33"/>
      <c r="L28" s="33"/>
      <c r="M28" s="33"/>
      <c r="N28" s="33"/>
      <c r="O28" s="33"/>
      <c r="P28" s="33"/>
      <c r="Q28" s="33"/>
      <c r="R28" s="33"/>
      <c r="S28" s="33"/>
      <c r="T28" s="33"/>
      <c r="U28" s="33"/>
      <c r="V28" s="33"/>
      <c r="W28" s="33"/>
      <c r="X28" s="33"/>
      <c r="Y28" s="33"/>
      <c r="Z28" s="33"/>
      <c r="AA28" s="33"/>
      <c r="AB28" s="33"/>
    </row>
    <row r="29" spans="1:28">
      <c r="A29" s="33"/>
      <c r="B29" s="33"/>
      <c r="C29" s="33"/>
      <c r="D29" s="33"/>
      <c r="E29" s="34"/>
      <c r="F29" s="34"/>
      <c r="G29" s="33"/>
      <c r="H29" s="33"/>
      <c r="I29" s="33"/>
      <c r="J29" s="33"/>
      <c r="K29" s="33"/>
      <c r="L29" s="33"/>
      <c r="M29" s="33"/>
      <c r="N29" s="33"/>
      <c r="O29" s="33"/>
      <c r="P29" s="33"/>
      <c r="Q29" s="33"/>
      <c r="R29" s="33"/>
      <c r="S29" s="33"/>
      <c r="T29" s="33"/>
      <c r="U29" s="33"/>
      <c r="V29" s="33"/>
      <c r="W29" s="33"/>
      <c r="X29" s="33"/>
      <c r="Y29" s="33"/>
      <c r="Z29" s="33"/>
      <c r="AA29" s="33"/>
      <c r="AB29" s="33"/>
    </row>
    <row r="30" spans="1:28">
      <c r="A30" s="33"/>
      <c r="B30" s="33"/>
      <c r="C30" s="33"/>
      <c r="D30" s="33"/>
      <c r="E30" s="34"/>
      <c r="F30" s="34"/>
      <c r="G30" s="33"/>
      <c r="H30" s="33"/>
      <c r="I30" s="33"/>
      <c r="J30" s="33"/>
      <c r="K30" s="33"/>
      <c r="L30" s="33"/>
      <c r="M30" s="33"/>
      <c r="N30" s="33"/>
      <c r="O30" s="33"/>
      <c r="P30" s="33"/>
      <c r="Q30" s="33"/>
      <c r="R30" s="33"/>
      <c r="S30" s="33"/>
      <c r="T30" s="33"/>
      <c r="U30" s="33"/>
      <c r="V30" s="33"/>
      <c r="W30" s="33"/>
      <c r="X30" s="33"/>
      <c r="Y30" s="33"/>
      <c r="Z30" s="33"/>
      <c r="AA30" s="33"/>
      <c r="AB30" s="33"/>
    </row>
    <row r="31" spans="1:28">
      <c r="A31" s="33"/>
      <c r="B31" s="33"/>
      <c r="C31" s="33"/>
      <c r="D31" s="33"/>
      <c r="E31" s="34"/>
      <c r="F31" s="34"/>
      <c r="G31" s="33"/>
      <c r="H31" s="33"/>
      <c r="I31" s="33"/>
      <c r="J31" s="33"/>
      <c r="K31" s="33"/>
      <c r="L31" s="33"/>
      <c r="M31" s="33"/>
      <c r="N31" s="33"/>
      <c r="O31" s="33"/>
      <c r="P31" s="33"/>
      <c r="Q31" s="33"/>
      <c r="R31" s="33"/>
      <c r="S31" s="33"/>
      <c r="T31" s="33"/>
      <c r="U31" s="33"/>
      <c r="V31" s="33"/>
      <c r="W31" s="33"/>
      <c r="X31" s="33"/>
      <c r="Y31" s="33"/>
      <c r="Z31" s="33"/>
      <c r="AA31" s="33"/>
      <c r="AB31" s="33"/>
    </row>
    <row r="32" spans="1:28">
      <c r="A32" s="33"/>
      <c r="B32" s="33"/>
      <c r="C32" s="33"/>
      <c r="D32" s="33"/>
      <c r="E32" s="34"/>
      <c r="F32" s="34"/>
      <c r="G32" s="33"/>
      <c r="H32" s="33"/>
      <c r="I32" s="33"/>
      <c r="J32" s="33"/>
      <c r="K32" s="33"/>
      <c r="L32" s="33"/>
      <c r="M32" s="33"/>
      <c r="N32" s="33"/>
      <c r="O32" s="33"/>
      <c r="P32" s="33"/>
      <c r="Q32" s="33"/>
      <c r="R32" s="33"/>
      <c r="S32" s="33"/>
      <c r="T32" s="33"/>
      <c r="U32" s="33"/>
      <c r="V32" s="33"/>
      <c r="W32" s="33"/>
      <c r="X32" s="33"/>
      <c r="Y32" s="33"/>
      <c r="Z32" s="33"/>
      <c r="AA32" s="33"/>
      <c r="AB32" s="33"/>
    </row>
    <row r="33" spans="1:28">
      <c r="A33" s="33"/>
      <c r="B33" s="33"/>
      <c r="C33" s="33"/>
      <c r="D33" s="33"/>
      <c r="E33" s="34"/>
      <c r="F33" s="34"/>
      <c r="G33" s="33"/>
      <c r="H33" s="33"/>
      <c r="I33" s="33"/>
      <c r="J33" s="33"/>
      <c r="K33" s="33"/>
      <c r="L33" s="33"/>
      <c r="M33" s="33"/>
      <c r="N33" s="33"/>
      <c r="O33" s="33"/>
      <c r="P33" s="33"/>
      <c r="Q33" s="33"/>
      <c r="R33" s="33"/>
      <c r="S33" s="33"/>
      <c r="T33" s="33"/>
      <c r="U33" s="33"/>
      <c r="V33" s="33"/>
      <c r="W33" s="33"/>
      <c r="X33" s="33"/>
      <c r="Y33" s="33"/>
      <c r="Z33" s="33"/>
      <c r="AA33" s="33"/>
      <c r="AB33" s="33"/>
    </row>
    <row r="34" spans="1:28">
      <c r="A34" s="33"/>
      <c r="B34" s="33"/>
      <c r="C34" s="33"/>
      <c r="D34" s="33"/>
      <c r="E34" s="34"/>
      <c r="F34" s="34"/>
      <c r="G34" s="33"/>
      <c r="H34" s="33"/>
      <c r="I34" s="33"/>
      <c r="J34" s="33"/>
      <c r="K34" s="33"/>
      <c r="L34" s="33"/>
      <c r="M34" s="33"/>
      <c r="N34" s="33"/>
      <c r="O34" s="33"/>
      <c r="P34" s="33"/>
      <c r="Q34" s="33"/>
      <c r="R34" s="33"/>
      <c r="S34" s="33"/>
      <c r="T34" s="33"/>
      <c r="U34" s="33"/>
      <c r="V34" s="33"/>
      <c r="W34" s="33"/>
      <c r="X34" s="33"/>
      <c r="Y34" s="33"/>
      <c r="Z34" s="33"/>
      <c r="AA34" s="33"/>
      <c r="AB34" s="33"/>
    </row>
    <row r="35" spans="1:28">
      <c r="A35" s="33"/>
      <c r="B35" s="33"/>
      <c r="C35" s="33"/>
      <c r="D35" s="33"/>
      <c r="E35" s="34"/>
      <c r="F35" s="34"/>
      <c r="G35" s="33"/>
      <c r="H35" s="33"/>
      <c r="I35" s="33"/>
      <c r="J35" s="33"/>
      <c r="K35" s="33"/>
      <c r="L35" s="33"/>
      <c r="M35" s="33"/>
      <c r="N35" s="33"/>
      <c r="O35" s="33"/>
      <c r="P35" s="33"/>
      <c r="Q35" s="33"/>
      <c r="R35" s="33"/>
      <c r="S35" s="33"/>
      <c r="T35" s="33"/>
      <c r="U35" s="33"/>
      <c r="V35" s="33"/>
      <c r="W35" s="33"/>
      <c r="X35" s="33"/>
      <c r="Y35" s="33"/>
      <c r="Z35" s="33"/>
      <c r="AA35" s="33"/>
      <c r="AB35" s="33"/>
    </row>
    <row r="36" spans="1:28">
      <c r="A36" s="33"/>
      <c r="B36" s="33"/>
      <c r="C36" s="33"/>
      <c r="D36" s="33"/>
      <c r="E36" s="34"/>
      <c r="F36" s="34"/>
      <c r="G36" s="33"/>
      <c r="H36" s="33"/>
      <c r="I36" s="33"/>
      <c r="J36" s="33"/>
      <c r="K36" s="33"/>
      <c r="L36" s="33"/>
      <c r="M36" s="33"/>
      <c r="N36" s="33"/>
      <c r="O36" s="33"/>
      <c r="P36" s="33"/>
      <c r="Q36" s="33"/>
      <c r="R36" s="33"/>
      <c r="S36" s="33"/>
      <c r="T36" s="33"/>
      <c r="U36" s="33"/>
      <c r="V36" s="33"/>
      <c r="W36" s="33"/>
      <c r="X36" s="33"/>
      <c r="Y36" s="33"/>
      <c r="Z36" s="33"/>
      <c r="AA36" s="33"/>
      <c r="AB36" s="33"/>
    </row>
    <row r="37" spans="1:28">
      <c r="A37" s="33"/>
      <c r="B37" s="33"/>
      <c r="C37" s="33"/>
      <c r="D37" s="33"/>
      <c r="E37" s="34"/>
      <c r="F37" s="34"/>
      <c r="G37" s="33"/>
      <c r="H37" s="33"/>
      <c r="I37" s="33"/>
      <c r="J37" s="33"/>
      <c r="K37" s="33"/>
      <c r="L37" s="33"/>
      <c r="M37" s="33"/>
      <c r="N37" s="33"/>
      <c r="O37" s="33"/>
      <c r="P37" s="33"/>
      <c r="Q37" s="33"/>
      <c r="R37" s="33"/>
      <c r="S37" s="33"/>
      <c r="T37" s="33"/>
      <c r="U37" s="33"/>
      <c r="V37" s="33"/>
      <c r="W37" s="33"/>
      <c r="X37" s="33"/>
      <c r="Y37" s="33"/>
      <c r="Z37" s="33"/>
      <c r="AA37" s="33"/>
      <c r="AB37" s="33"/>
    </row>
    <row r="38" spans="1:28">
      <c r="A38" s="33"/>
      <c r="B38" s="33"/>
      <c r="C38" s="33"/>
      <c r="D38" s="33"/>
      <c r="E38" s="34"/>
      <c r="F38" s="34"/>
      <c r="G38" s="33"/>
      <c r="H38" s="33"/>
      <c r="I38" s="33"/>
      <c r="J38" s="33"/>
      <c r="K38" s="33"/>
      <c r="L38" s="33"/>
      <c r="M38" s="33"/>
      <c r="N38" s="33"/>
      <c r="O38" s="33"/>
      <c r="P38" s="33"/>
      <c r="Q38" s="33"/>
      <c r="R38" s="33"/>
      <c r="S38" s="33"/>
      <c r="T38" s="33"/>
      <c r="U38" s="33"/>
      <c r="V38" s="33"/>
      <c r="W38" s="33"/>
      <c r="X38" s="33"/>
      <c r="Y38" s="33"/>
      <c r="Z38" s="33"/>
      <c r="AA38" s="33"/>
      <c r="AB38" s="33"/>
    </row>
    <row r="39" spans="1:28">
      <c r="A39" s="33"/>
      <c r="B39" s="33"/>
      <c r="C39" s="33"/>
      <c r="D39" s="33"/>
      <c r="E39" s="34"/>
      <c r="F39" s="34"/>
      <c r="G39" s="33"/>
      <c r="H39" s="33"/>
      <c r="I39" s="33"/>
      <c r="J39" s="33"/>
      <c r="K39" s="33"/>
      <c r="L39" s="33"/>
      <c r="M39" s="33"/>
      <c r="N39" s="33"/>
      <c r="O39" s="33"/>
      <c r="P39" s="33"/>
      <c r="Q39" s="33"/>
      <c r="R39" s="33"/>
      <c r="S39" s="33"/>
      <c r="T39" s="33"/>
      <c r="U39" s="33"/>
      <c r="V39" s="33"/>
      <c r="W39" s="33"/>
      <c r="X39" s="33"/>
      <c r="Y39" s="33"/>
      <c r="Z39" s="33"/>
      <c r="AA39" s="33"/>
      <c r="AB39" s="33"/>
    </row>
    <row r="40" spans="1:28">
      <c r="A40" s="33"/>
      <c r="B40" s="33"/>
      <c r="C40" s="33"/>
      <c r="D40" s="33"/>
      <c r="E40" s="34"/>
      <c r="F40" s="34"/>
      <c r="G40" s="33"/>
      <c r="H40" s="33"/>
      <c r="I40" s="33"/>
      <c r="J40" s="33"/>
      <c r="K40" s="33"/>
      <c r="L40" s="33"/>
      <c r="M40" s="33"/>
      <c r="N40" s="33"/>
      <c r="O40" s="33"/>
      <c r="P40" s="33"/>
      <c r="Q40" s="33"/>
      <c r="R40" s="33"/>
      <c r="S40" s="33"/>
      <c r="T40" s="33"/>
      <c r="U40" s="33"/>
      <c r="V40" s="33"/>
      <c r="W40" s="33"/>
      <c r="X40" s="33"/>
      <c r="Y40" s="33"/>
      <c r="Z40" s="33"/>
      <c r="AA40" s="33"/>
      <c r="AB40" s="33"/>
    </row>
    <row r="41" spans="1:28">
      <c r="A41" s="33"/>
      <c r="B41" s="33"/>
      <c r="C41" s="33"/>
      <c r="D41" s="33"/>
      <c r="E41" s="34"/>
      <c r="F41" s="34"/>
      <c r="G41" s="33"/>
      <c r="H41" s="33"/>
      <c r="I41" s="33"/>
      <c r="J41" s="33"/>
      <c r="K41" s="33"/>
      <c r="L41" s="33"/>
      <c r="M41" s="33"/>
      <c r="N41" s="33"/>
      <c r="O41" s="33"/>
      <c r="P41" s="33"/>
      <c r="Q41" s="33"/>
      <c r="R41" s="33"/>
      <c r="S41" s="33"/>
      <c r="T41" s="33"/>
      <c r="U41" s="33"/>
      <c r="V41" s="33"/>
      <c r="W41" s="33"/>
      <c r="X41" s="33"/>
      <c r="Y41" s="33"/>
      <c r="Z41" s="33"/>
      <c r="AA41" s="33"/>
      <c r="AB41" s="33"/>
    </row>
    <row r="42" spans="1:28">
      <c r="M42"/>
      <c r="N42"/>
      <c r="Q42"/>
      <c r="R42"/>
      <c r="S42"/>
      <c r="T42"/>
      <c r="U42"/>
      <c r="V42"/>
      <c r="AA42"/>
    </row>
  </sheetData>
  <mergeCells count="27">
    <mergeCell ref="A2:G5"/>
    <mergeCell ref="A6:N6"/>
    <mergeCell ref="O6:V6"/>
    <mergeCell ref="W6:AB6"/>
    <mergeCell ref="H2:AB2"/>
    <mergeCell ref="H3:AB3"/>
    <mergeCell ref="H4:AB4"/>
    <mergeCell ref="H5:O5"/>
    <mergeCell ref="P5:T5"/>
    <mergeCell ref="U5:Z5"/>
    <mergeCell ref="AA5:AB5"/>
    <mergeCell ref="A10:A22"/>
    <mergeCell ref="B10:B22"/>
    <mergeCell ref="C10:C22"/>
    <mergeCell ref="D10:D22"/>
    <mergeCell ref="A7:AB7"/>
    <mergeCell ref="A8:A9"/>
    <mergeCell ref="B8:B9"/>
    <mergeCell ref="C8:C9"/>
    <mergeCell ref="E8:E9"/>
    <mergeCell ref="G8:G9"/>
    <mergeCell ref="F8:F9"/>
    <mergeCell ref="H8:H9"/>
    <mergeCell ref="I8:K8"/>
    <mergeCell ref="L8:S8"/>
    <mergeCell ref="U8:W8"/>
    <mergeCell ref="X8:AB8"/>
  </mergeCells>
  <conditionalFormatting sqref="O8:O9">
    <cfRule type="containsText" dxfId="279" priority="45" stopIfTrue="1" operator="containsText" text="MEDIO">
      <formula>NOT(ISERROR(SEARCH("MEDIO",O8)))</formula>
    </cfRule>
    <cfRule type="containsText" dxfId="278" priority="44" stopIfTrue="1" operator="containsText" text="MEDIO">
      <formula>NOT(ISERROR(SEARCH("MEDIO",O8)))</formula>
    </cfRule>
    <cfRule type="containsText" dxfId="277" priority="46" stopIfTrue="1" operator="containsText" text="BAJO">
      <formula>NOT(ISERROR(SEARCH("BAJO",O8)))</formula>
    </cfRule>
  </conditionalFormatting>
  <conditionalFormatting sqref="O10:O14">
    <cfRule type="cellIs" dxfId="276" priority="7" stopIfTrue="1" operator="equal">
      <formula>"ALTO"</formula>
    </cfRule>
    <cfRule type="cellIs" dxfId="275" priority="8" stopIfTrue="1" operator="equal">
      <formula>"MEDIO"</formula>
    </cfRule>
    <cfRule type="cellIs" dxfId="274" priority="9" stopIfTrue="1" operator="equal">
      <formula>"BAJO"</formula>
    </cfRule>
  </conditionalFormatting>
  <conditionalFormatting sqref="O15">
    <cfRule type="cellIs" dxfId="273" priority="30" stopIfTrue="1" operator="equal">
      <formula>"BAJO"</formula>
    </cfRule>
    <cfRule type="cellIs" dxfId="272" priority="29" stopIfTrue="1" operator="equal">
      <formula>"alto"</formula>
    </cfRule>
    <cfRule type="containsText" dxfId="271" priority="33" stopIfTrue="1" operator="containsText" text="BAJO">
      <formula>NOT(ISERROR(SEARCH("BAJO",O15)))</formula>
    </cfRule>
    <cfRule type="containsText" dxfId="270" priority="32" stopIfTrue="1" operator="containsText" text="MEDIO">
      <formula>NOT(ISERROR(SEARCH("MEDIO",O15)))</formula>
    </cfRule>
    <cfRule type="containsText" dxfId="269" priority="31" stopIfTrue="1" operator="containsText" text="MEDIO">
      <formula>NOT(ISERROR(SEARCH("MEDIO",O15)))</formula>
    </cfRule>
  </conditionalFormatting>
  <conditionalFormatting sqref="O16:O18 O20:O22">
    <cfRule type="cellIs" dxfId="268" priority="36" stopIfTrue="1" operator="equal">
      <formula>"BAJO"</formula>
    </cfRule>
    <cfRule type="cellIs" dxfId="267" priority="35" stopIfTrue="1" operator="equal">
      <formula>"MEDIO"</formula>
    </cfRule>
    <cfRule type="cellIs" dxfId="266" priority="34" stopIfTrue="1" operator="equal">
      <formula>"ALTO"</formula>
    </cfRule>
  </conditionalFormatting>
  <conditionalFormatting sqref="R10 R12:R13 R15:R18 R20:R22">
    <cfRule type="cellIs" dxfId="262" priority="43" stopIfTrue="1" operator="equal">
      <formula>"I"</formula>
    </cfRule>
    <cfRule type="cellIs" dxfId="261" priority="42" stopIfTrue="1" operator="equal">
      <formula>"II"</formula>
    </cfRule>
    <cfRule type="cellIs" dxfId="260" priority="40" stopIfTrue="1" operator="equal">
      <formula>"IV"</formula>
    </cfRule>
    <cfRule type="cellIs" dxfId="259" priority="41" stopIfTrue="1" operator="equal">
      <formula>"III"</formula>
    </cfRule>
  </conditionalFormatting>
  <conditionalFormatting sqref="S10 S20:S22">
    <cfRule type="cellIs" dxfId="258" priority="39" stopIfTrue="1" operator="equal">
      <formula>"NO ACEPTABLE"</formula>
    </cfRule>
  </conditionalFormatting>
  <conditionalFormatting sqref="S10:S18">
    <cfRule type="cellIs" dxfId="257" priority="10" stopIfTrue="1" operator="equal">
      <formula>"ACEPTABLE"</formula>
    </cfRule>
  </conditionalFormatting>
  <conditionalFormatting sqref="S12:S18">
    <cfRule type="cellIs" dxfId="256" priority="11" stopIfTrue="1" operator="equal">
      <formula>"ACEPTABLE CON CONTROL"</formula>
    </cfRule>
    <cfRule type="cellIs" dxfId="255" priority="12" stopIfTrue="1" operator="equal">
      <formula>"NO ACEPTABLE"</formula>
    </cfRule>
  </conditionalFormatting>
  <conditionalFormatting sqref="S20:S22 S10">
    <cfRule type="cellIs" dxfId="251" priority="38" stopIfTrue="1" operator="equal">
      <formula>"ACEPTABLE CON CONTROL"</formula>
    </cfRule>
  </conditionalFormatting>
  <conditionalFormatting sqref="S20:S22">
    <cfRule type="cellIs" dxfId="250" priority="37" stopIfTrue="1" operator="equal">
      <formula>"ACEPTABLE"</formula>
    </cfRule>
  </conditionalFormatting>
  <conditionalFormatting sqref="W11:X11">
    <cfRule type="expression" dxfId="249" priority="28" stopIfTrue="1">
      <formula>COUNTIFS($AB11:$AB11,"X")&gt;1</formula>
    </cfRule>
  </conditionalFormatting>
  <conditionalFormatting sqref="Y11">
    <cfRule type="cellIs" dxfId="248" priority="26" stopIfTrue="1" operator="equal">
      <formula>"RIESGO TOLERABLE"</formula>
    </cfRule>
    <cfRule type="cellIs" dxfId="247" priority="27" stopIfTrue="1" operator="equal">
      <formula>"RIESGO TRIVIAL"</formula>
    </cfRule>
    <cfRule type="cellIs" dxfId="246" priority="24" stopIfTrue="1" operator="equal">
      <formula>"RIESGO IMPORTANTE"</formula>
    </cfRule>
    <cfRule type="cellIs" dxfId="245" priority="23" stopIfTrue="1" operator="equal">
      <formula>"RIESGO NO TOLERABLE"</formula>
    </cfRule>
    <cfRule type="cellIs" dxfId="244" priority="22" stopIfTrue="1" operator="equal">
      <formula>"RIESGO TRIVIAL"</formula>
    </cfRule>
    <cfRule type="cellIs" dxfId="243" priority="21" stopIfTrue="1" operator="equal">
      <formula>"RIESGO TOLERABLE"</formula>
    </cfRule>
    <cfRule type="cellIs" dxfId="242" priority="20" stopIfTrue="1" operator="equal">
      <formula>"RIESGO MODERADO"</formula>
    </cfRule>
    <cfRule type="cellIs" dxfId="241" priority="18" stopIfTrue="1" operator="equal">
      <formula>"RIESGO NO TOLERABLE"</formula>
    </cfRule>
    <cfRule type="expression" priority="17" stopIfTrue="1">
      <formula>""</formula>
    </cfRule>
    <cfRule type="cellIs" dxfId="240" priority="19" stopIfTrue="1" operator="equal">
      <formula>"RIESGO IMPORTANTE"</formula>
    </cfRule>
    <cfRule type="cellIs" dxfId="239" priority="25" stopIfTrue="1" operator="equal">
      <formula>"RIESGO MODERADO"</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10:P18 P20:P22" xr:uid="{00000000-0002-0000-0400-000000000000}">
      <formula1>"100,60,25,10"</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10:L18 L20:L22" xr:uid="{00000000-0002-0000-0400-000001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0:M18 M20:M22" xr:uid="{00000000-0002-0000-0400-000002000000}">
      <formula1>"4,3,2,1"</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stopIfTrue="1" operator="containsText" text="ALTO" id="{29552687-6DF7-450A-8CD2-17AD72350528}">
            <xm:f>NOT(ISERROR(SEARCH("ALTO",'SERVICIOS GENERALES'!O19)))</xm:f>
            <x14:dxf>
              <fill>
                <patternFill>
                  <bgColor rgb="FFFF0000"/>
                </patternFill>
              </fill>
            </x14:dxf>
          </x14:cfRule>
          <x14:cfRule type="containsText" priority="2" stopIfTrue="1" operator="containsText" text="MEDIO" id="{80E71596-A26A-46D0-BB52-ADF85DDAFFDF}">
            <xm:f>NOT(ISERROR(SEARCH("MEDIO",'SERVICIOS GENERALES'!O19)))</xm:f>
            <x14:dxf>
              <fill>
                <patternFill>
                  <bgColor rgb="FFFFFF00"/>
                </patternFill>
              </fill>
            </x14:dxf>
          </x14:cfRule>
          <x14:cfRule type="containsText" priority="3" stopIfTrue="1" operator="containsText" text="BAJO" id="{7AB5ED81-A7A2-49C9-A126-530518FDB087}">
            <xm:f>NOT(ISERROR(SEARCH("BAJO",'SERVICIOS GENERALES'!O19)))</xm:f>
            <x14:dxf>
              <fill>
                <patternFill>
                  <bgColor theme="6"/>
                </patternFill>
              </fill>
            </x14:dxf>
          </x14:cfRule>
          <xm:sqref>O19</xm:sqref>
        </x14:conditionalFormatting>
        <x14:conditionalFormatting xmlns:xm="http://schemas.microsoft.com/office/excel/2006/main">
          <x14:cfRule type="notContainsText" priority="6" stopIfTrue="1" operator="notContains" text="CONTROL" id="{95F756EA-95AA-492A-B701-20161D336085}">
            <xm:f>ISERROR(SEARCH("CONTROL",'SERVICIOS GENERALES'!S19))</xm:f>
            <x14:dxf>
              <fill>
                <patternFill>
                  <bgColor theme="6" tint="-0.24994659260841701"/>
                </patternFill>
              </fill>
            </x14:dxf>
          </x14:cfRule>
          <x14:cfRule type="containsText" priority="5" stopIfTrue="1" operator="containsText" text="CONTROL" id="{29D87875-2CA1-48FD-A895-0557BE4B1112}">
            <xm:f>NOT(ISERROR(SEARCH("CONTROL",'SERVICIOS GENERALES'!S19)))</xm:f>
            <x14:dxf>
              <fill>
                <patternFill>
                  <bgColor rgb="FFFFFF00"/>
                </patternFill>
              </fill>
            </x14:dxf>
          </x14:cfRule>
          <x14:cfRule type="containsText" priority="4" stopIfTrue="1" operator="containsText" text="NO ACEPTABLE" id="{BD9E7157-3EEF-40F0-B0AE-08351212FFE1}">
            <xm:f>NOT(ISERROR(SEARCH("NO ACEPTABLE",'SERVICIOS GENERALES'!S19)))</xm:f>
            <x14:dxf>
              <fill>
                <patternFill>
                  <bgColor rgb="FFFF0000"/>
                </patternFill>
              </fill>
            </x14:dxf>
          </x14:cfRule>
          <xm:sqref>S19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DK44"/>
  <sheetViews>
    <sheetView topLeftCell="K1" zoomScale="70" zoomScaleNormal="70" workbookViewId="0">
      <selection activeCell="P5" sqref="P5:T5"/>
    </sheetView>
  </sheetViews>
  <sheetFormatPr baseColWidth="10" defaultRowHeight="12.75"/>
  <cols>
    <col min="3" max="3" width="25.42578125" customWidth="1"/>
    <col min="4" max="4" width="17.140625" customWidth="1"/>
    <col min="5" max="5" width="16" style="1" customWidth="1"/>
    <col min="6" max="6" width="17.42578125" style="1" customWidth="1"/>
    <col min="7" max="7" width="43.28515625" bestFit="1" customWidth="1"/>
    <col min="8" max="8" width="49.5703125" customWidth="1"/>
    <col min="9" max="9" width="16.42578125" customWidth="1"/>
    <col min="10" max="10" width="15.42578125" customWidth="1"/>
    <col min="11" max="11" width="12.7109375" customWidth="1"/>
    <col min="12" max="12" width="6.140625" customWidth="1"/>
    <col min="13" max="13" width="6.7109375" style="2" customWidth="1"/>
    <col min="14" max="14" width="9.28515625" style="3" customWidth="1"/>
    <col min="15" max="15" width="10.85546875" customWidth="1"/>
    <col min="16" max="16" width="9.85546875" customWidth="1"/>
    <col min="17" max="18" width="17.28515625" style="2" customWidth="1"/>
    <col min="19" max="19" width="16.85546875" style="2" customWidth="1"/>
    <col min="20" max="20" width="25.7109375" style="2" bestFit="1" customWidth="1"/>
    <col min="21" max="21" width="18.85546875" style="2" customWidth="1"/>
    <col min="22" max="22" width="37.28515625" style="2" bestFit="1" customWidth="1"/>
    <col min="23" max="23" width="9.7109375" customWidth="1"/>
    <col min="24" max="24" width="16" customWidth="1"/>
    <col min="25" max="25" width="15.42578125" customWidth="1"/>
    <col min="26" max="26" width="31" customWidth="1"/>
    <col min="27" max="27" width="47.140625" style="1" customWidth="1"/>
    <col min="28" max="28" width="51.7109375" customWidth="1"/>
  </cols>
  <sheetData>
    <row r="1" spans="1:115" ht="13.5" thickBot="1"/>
    <row r="2" spans="1:115" s="5" customFormat="1" ht="36.7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row>
    <row r="3" spans="1:115" s="5" customFormat="1" ht="36.7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row>
    <row r="4" spans="1:115" s="5" customFormat="1" ht="36.7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row>
    <row r="5" spans="1:115" s="5" customFormat="1" ht="36.75" customHeight="1" thickBot="1">
      <c r="A5" s="248"/>
      <c r="B5" s="249"/>
      <c r="C5" s="249"/>
      <c r="D5" s="249"/>
      <c r="E5" s="249"/>
      <c r="F5" s="249"/>
      <c r="G5" s="250"/>
      <c r="H5" s="251"/>
      <c r="I5" s="251"/>
      <c r="J5" s="251"/>
      <c r="K5" s="251"/>
      <c r="L5" s="251"/>
      <c r="M5" s="251"/>
      <c r="N5" s="251"/>
      <c r="O5" s="251"/>
      <c r="P5" s="251" t="s">
        <v>345</v>
      </c>
      <c r="Q5" s="251"/>
      <c r="R5" s="251"/>
      <c r="S5" s="251"/>
      <c r="T5" s="251"/>
      <c r="U5" s="251" t="s">
        <v>338</v>
      </c>
      <c r="V5" s="251"/>
      <c r="W5" s="251"/>
      <c r="X5" s="251"/>
      <c r="Y5" s="251"/>
      <c r="Z5" s="251"/>
      <c r="AA5" s="252" t="s">
        <v>192</v>
      </c>
      <c r="AB5" s="25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row>
    <row r="6" spans="1:115" ht="36.75" customHeight="1" thickBot="1">
      <c r="A6" s="275"/>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7"/>
    </row>
    <row r="7" spans="1:115" s="6" customFormat="1" ht="27" customHeight="1">
      <c r="A7" s="284" t="s">
        <v>1</v>
      </c>
      <c r="B7" s="286" t="s">
        <v>2</v>
      </c>
      <c r="C7" s="296" t="s">
        <v>3</v>
      </c>
      <c r="D7" s="298" t="s">
        <v>4</v>
      </c>
      <c r="E7" s="286" t="s">
        <v>5</v>
      </c>
      <c r="F7" s="286" t="s">
        <v>7</v>
      </c>
      <c r="G7" s="288" t="s">
        <v>6</v>
      </c>
      <c r="H7" s="290" t="s">
        <v>8</v>
      </c>
      <c r="I7" s="292" t="s">
        <v>9</v>
      </c>
      <c r="J7" s="292"/>
      <c r="K7" s="292"/>
      <c r="L7" s="292" t="s">
        <v>10</v>
      </c>
      <c r="M7" s="292"/>
      <c r="N7" s="292"/>
      <c r="O7" s="292"/>
      <c r="P7" s="292"/>
      <c r="Q7" s="292"/>
      <c r="R7" s="292"/>
      <c r="S7" s="292"/>
      <c r="T7" s="80"/>
      <c r="U7" s="293" t="s">
        <v>11</v>
      </c>
      <c r="V7" s="293"/>
      <c r="W7" s="293"/>
      <c r="X7" s="293" t="s">
        <v>12</v>
      </c>
      <c r="Y7" s="293"/>
      <c r="Z7" s="293"/>
      <c r="AA7" s="293"/>
      <c r="AB7" s="29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row>
    <row r="8" spans="1:115" s="8" customFormat="1" ht="132.75" customHeight="1" thickBot="1">
      <c r="A8" s="285"/>
      <c r="B8" s="287"/>
      <c r="C8" s="297"/>
      <c r="D8" s="299"/>
      <c r="E8" s="287"/>
      <c r="F8" s="287"/>
      <c r="G8" s="289"/>
      <c r="H8" s="291"/>
      <c r="I8" s="82" t="s">
        <v>13</v>
      </c>
      <c r="J8" s="82" t="s">
        <v>14</v>
      </c>
      <c r="K8" s="82" t="s">
        <v>15</v>
      </c>
      <c r="L8" s="82" t="s">
        <v>16</v>
      </c>
      <c r="M8" s="82" t="s">
        <v>17</v>
      </c>
      <c r="N8" s="82" t="s">
        <v>18</v>
      </c>
      <c r="O8" s="82" t="s">
        <v>19</v>
      </c>
      <c r="P8" s="82" t="s">
        <v>20</v>
      </c>
      <c r="Q8" s="82" t="s">
        <v>21</v>
      </c>
      <c r="R8" s="82" t="s">
        <v>22</v>
      </c>
      <c r="S8" s="82" t="s">
        <v>23</v>
      </c>
      <c r="T8" s="82" t="s">
        <v>24</v>
      </c>
      <c r="U8" s="82" t="s">
        <v>25</v>
      </c>
      <c r="V8" s="82" t="s">
        <v>26</v>
      </c>
      <c r="W8" s="82" t="s">
        <v>27</v>
      </c>
      <c r="X8" s="82" t="s">
        <v>28</v>
      </c>
      <c r="Y8" s="82" t="s">
        <v>29</v>
      </c>
      <c r="Z8" s="82" t="s">
        <v>30</v>
      </c>
      <c r="AA8" s="82" t="s">
        <v>31</v>
      </c>
      <c r="AB8" s="83" t="s">
        <v>32</v>
      </c>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row>
    <row r="9" spans="1:115" s="18" customFormat="1" ht="76.5" customHeight="1">
      <c r="A9" s="280" t="s">
        <v>214</v>
      </c>
      <c r="B9" s="282" t="s">
        <v>215</v>
      </c>
      <c r="C9" s="282" t="s">
        <v>320</v>
      </c>
      <c r="D9" s="283" t="s">
        <v>153</v>
      </c>
      <c r="E9" s="9" t="s">
        <v>34</v>
      </c>
      <c r="F9" s="36" t="s">
        <v>36</v>
      </c>
      <c r="G9" s="10" t="s">
        <v>35</v>
      </c>
      <c r="H9" s="12" t="s">
        <v>37</v>
      </c>
      <c r="I9" s="12" t="s">
        <v>38</v>
      </c>
      <c r="J9" s="12" t="s">
        <v>38</v>
      </c>
      <c r="K9" s="12" t="s">
        <v>39</v>
      </c>
      <c r="L9" s="20">
        <v>2</v>
      </c>
      <c r="M9" s="20">
        <v>2</v>
      </c>
      <c r="N9" s="20">
        <f>L9*M9</f>
        <v>4</v>
      </c>
      <c r="O9" s="13" t="str">
        <f>LOOKUP(N9,{2;4;6;8;10;12;18;20;24;30;40},{"Bajo";"Bajo";"Medio";"Medio";"Alto";" Alto ";" Alto ";"Alto";"Muy Alto";"Muy Alto";"Muy Alto"})</f>
        <v>Bajo</v>
      </c>
      <c r="P9" s="20">
        <v>10</v>
      </c>
      <c r="Q9" s="37">
        <f t="shared" ref="Q9:Q24" si="0">P9*N9</f>
        <v>40</v>
      </c>
      <c r="R9" s="14" t="str">
        <f t="shared" ref="R9:R24" si="1">IF(Q9&gt;=600,"I",IF(Q9&gt;=150,"II",IF(Q9&gt;=40,"III",IF(Q9&gt;=1,"IV"))))</f>
        <v>III</v>
      </c>
      <c r="S9" s="15" t="str">
        <f t="shared" ref="S9:S24" si="2">IF(R9="I","NO ACEPTABLE",IF(R9="II", "ACEPTABLE CON CONTROL", IF(R9="III","ACEPTABLE",IF(R9="IV","ACEPTABLE","NA"))))</f>
        <v>ACEPTABLE</v>
      </c>
      <c r="T9" s="12" t="str">
        <f t="shared" ref="T9:T19" si="3">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12">
        <v>42</v>
      </c>
      <c r="V9" s="12" t="s">
        <v>40</v>
      </c>
      <c r="W9" s="12" t="s">
        <v>41</v>
      </c>
      <c r="X9" s="16"/>
      <c r="Y9" s="16"/>
      <c r="Z9" s="16"/>
      <c r="AA9" s="12" t="s">
        <v>242</v>
      </c>
      <c r="AB9" s="38" t="s">
        <v>42</v>
      </c>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row>
    <row r="10" spans="1:115" s="8" customFormat="1" ht="87.75" customHeight="1">
      <c r="A10" s="281"/>
      <c r="B10" s="266"/>
      <c r="C10" s="266"/>
      <c r="D10" s="268"/>
      <c r="E10" s="19" t="s">
        <v>34</v>
      </c>
      <c r="F10" s="11" t="s">
        <v>44</v>
      </c>
      <c r="G10" s="20" t="s">
        <v>43</v>
      </c>
      <c r="H10" s="21" t="s">
        <v>243</v>
      </c>
      <c r="I10" s="22" t="s">
        <v>38</v>
      </c>
      <c r="J10" s="22" t="s">
        <v>38</v>
      </c>
      <c r="K10" s="22" t="s">
        <v>39</v>
      </c>
      <c r="L10" s="20">
        <v>2</v>
      </c>
      <c r="M10" s="20">
        <v>2</v>
      </c>
      <c r="N10" s="20">
        <f t="shared" ref="N10:N24" si="4">L10*M10</f>
        <v>4</v>
      </c>
      <c r="O10" s="23" t="str">
        <f>LOOKUP(N10,{2;4;6;8;10;12;18;20;24;30;40},{"Bajo";"Bajo";"Medio";"Medio";"Alto";" Alto ";" Alto ";"Alto";"Muy Alto";"Muy Alto";"Muy Alto"})</f>
        <v>Bajo</v>
      </c>
      <c r="P10" s="20">
        <v>25</v>
      </c>
      <c r="Q10" s="24">
        <f t="shared" si="0"/>
        <v>100</v>
      </c>
      <c r="R10" s="25" t="str">
        <f t="shared" si="1"/>
        <v>III</v>
      </c>
      <c r="S10" s="26" t="str">
        <f t="shared" si="2"/>
        <v>ACEPTABLE</v>
      </c>
      <c r="T10" s="22" t="str">
        <f t="shared" si="3"/>
        <v>Mejorar si es posible, seria conveniente mejorar la intervención y su rentabilidad y se deben hacer comprobaciones periódicas para asegurar que ese riesgo es aceptable</v>
      </c>
      <c r="U10" s="12">
        <f>+U9</f>
        <v>42</v>
      </c>
      <c r="V10" s="21" t="s">
        <v>45</v>
      </c>
      <c r="W10" s="22" t="s">
        <v>41</v>
      </c>
      <c r="X10" s="21"/>
      <c r="Y10" s="21"/>
      <c r="Z10" s="21"/>
      <c r="AA10" s="21" t="s">
        <v>46</v>
      </c>
      <c r="AB10" s="39" t="s">
        <v>42</v>
      </c>
    </row>
    <row r="11" spans="1:115" s="8" customFormat="1" ht="91.5" customHeight="1">
      <c r="A11" s="281"/>
      <c r="B11" s="266"/>
      <c r="C11" s="266"/>
      <c r="D11" s="268"/>
      <c r="E11" s="19" t="s">
        <v>34</v>
      </c>
      <c r="F11" s="11" t="s">
        <v>44</v>
      </c>
      <c r="G11" s="20" t="s">
        <v>48</v>
      </c>
      <c r="H11" s="27" t="s">
        <v>229</v>
      </c>
      <c r="I11" s="22" t="s">
        <v>38</v>
      </c>
      <c r="J11" s="22" t="s">
        <v>38</v>
      </c>
      <c r="K11" s="22" t="s">
        <v>39</v>
      </c>
      <c r="L11" s="20">
        <v>2</v>
      </c>
      <c r="M11" s="20">
        <v>2</v>
      </c>
      <c r="N11" s="20">
        <f t="shared" si="4"/>
        <v>4</v>
      </c>
      <c r="O11" s="23" t="str">
        <f>LOOKUP(N11,{2;4;6;8;10;12;18;20;24;30;40},{"Bajo";"Bajo";"Medio";"Medio";"Alto";" Alto ";" Alto ";"Alto";"Muy Alto";"Muy Alto";"Muy Alto"})</f>
        <v>Bajo</v>
      </c>
      <c r="P11" s="20">
        <v>25</v>
      </c>
      <c r="Q11" s="24">
        <f t="shared" si="0"/>
        <v>100</v>
      </c>
      <c r="R11" s="25" t="str">
        <f t="shared" si="1"/>
        <v>III</v>
      </c>
      <c r="S11" s="26" t="str">
        <f t="shared" si="2"/>
        <v>ACEPTABLE</v>
      </c>
      <c r="T11" s="22" t="str">
        <f t="shared" si="3"/>
        <v>Mejorar si es posible, seria conveniente mejorar la intervención y su rentabilidad y se deben hacer comprobaciones periódicas para asegurar que ese riesgo es aceptable</v>
      </c>
      <c r="U11" s="12">
        <f t="shared" ref="U11:U24" si="5">+U10</f>
        <v>42</v>
      </c>
      <c r="V11" s="21" t="s">
        <v>230</v>
      </c>
      <c r="W11" s="22" t="s">
        <v>41</v>
      </c>
      <c r="X11" s="21"/>
      <c r="Y11" s="21"/>
      <c r="Z11" s="21"/>
      <c r="AA11" s="28" t="s">
        <v>231</v>
      </c>
      <c r="AB11" s="39" t="s">
        <v>42</v>
      </c>
    </row>
    <row r="12" spans="1:115" s="66" customFormat="1" ht="45">
      <c r="A12" s="281"/>
      <c r="B12" s="266"/>
      <c r="C12" s="266"/>
      <c r="D12" s="268"/>
      <c r="E12" s="67" t="s">
        <v>34</v>
      </c>
      <c r="F12" s="197" t="s">
        <v>139</v>
      </c>
      <c r="G12" s="67" t="s">
        <v>302</v>
      </c>
      <c r="H12" s="67" t="s">
        <v>140</v>
      </c>
      <c r="I12" s="67" t="s">
        <v>304</v>
      </c>
      <c r="J12" s="67" t="s">
        <v>38</v>
      </c>
      <c r="K12" s="67" t="s">
        <v>305</v>
      </c>
      <c r="L12" s="67">
        <v>2</v>
      </c>
      <c r="M12" s="67">
        <v>2</v>
      </c>
      <c r="N12" s="68">
        <v>6</v>
      </c>
      <c r="O12" s="68" t="str">
        <f t="shared" ref="O12:O13" si="6">IF(AND(N12&gt;=2,N12&lt;=4),"BAJO",IF(AND(N12&gt;=6,N12&lt;=8),"MEDIO",IF(AND(N12&gt;=10,N12&lt;=20),"ALTO",IF(AND(N12&gt;=24,N12&lt;=40),"MUY ALTO",""))))</f>
        <v>MEDIO</v>
      </c>
      <c r="P12" s="68">
        <v>10</v>
      </c>
      <c r="Q12" s="68">
        <f t="shared" ref="Q12:Q13" si="7">+N12*P12</f>
        <v>60</v>
      </c>
      <c r="R12" s="68" t="str">
        <f t="shared" ref="R12" si="8">IF(AND(Q12&gt;=10,Q12&lt;=20),"IV",IF(AND(Q12&gt;=40,Q12&lt;=120),"III",IF(AND(Q12&gt;=150,Q12&lt;=500),"II",IF(AND(Q12&gt;=600,Q12&lt;=4000),"I",""))))</f>
        <v>III</v>
      </c>
      <c r="S12" s="69" t="str">
        <f t="shared" ref="S12:S13" si="9">IF(AND(R12&gt;="IV",R12&lt;="IV"),"ACEPTABLE",IF(AND(R12&gt;="III",R12&lt;="III"),"ACEPTABLE",IF(AND(R12&gt;="II",R12&lt;="II"),"ACEPTABLE CON CONTROL ESPECIFICO",IF(AND(R12&gt;="I",R12&lt;="I"),"NO ACEPTABLE",""))))</f>
        <v>ACEPTABLE</v>
      </c>
      <c r="T12" s="68">
        <v>1</v>
      </c>
      <c r="U12" s="68" t="s">
        <v>141</v>
      </c>
      <c r="V12" s="71" t="s">
        <v>91</v>
      </c>
      <c r="W12" s="68"/>
      <c r="X12" s="70"/>
      <c r="Y12" s="70"/>
      <c r="Z12" s="70"/>
      <c r="AA12" s="70"/>
    </row>
    <row r="13" spans="1:115" s="66" customFormat="1" ht="63">
      <c r="A13" s="281"/>
      <c r="B13" s="266"/>
      <c r="C13" s="266"/>
      <c r="D13" s="268"/>
      <c r="E13" s="67" t="s">
        <v>34</v>
      </c>
      <c r="F13" s="97" t="s">
        <v>321</v>
      </c>
      <c r="G13" s="67" t="s">
        <v>322</v>
      </c>
      <c r="H13" s="67" t="s">
        <v>323</v>
      </c>
      <c r="I13" s="67" t="s">
        <v>38</v>
      </c>
      <c r="J13" s="67" t="s">
        <v>38</v>
      </c>
      <c r="K13" s="67" t="s">
        <v>324</v>
      </c>
      <c r="L13" s="67">
        <v>6</v>
      </c>
      <c r="M13" s="67">
        <v>3</v>
      </c>
      <c r="N13" s="68">
        <v>18</v>
      </c>
      <c r="O13" s="128" t="str">
        <f t="shared" si="6"/>
        <v>ALTO</v>
      </c>
      <c r="P13" s="68">
        <v>25</v>
      </c>
      <c r="Q13" s="68">
        <f t="shared" si="7"/>
        <v>450</v>
      </c>
      <c r="R13" s="68" t="s">
        <v>312</v>
      </c>
      <c r="S13" s="69" t="str">
        <f t="shared" si="9"/>
        <v>ACEPTABLE CON CONTROL ESPECIFICO</v>
      </c>
      <c r="T13" s="68">
        <v>1</v>
      </c>
      <c r="U13" s="68" t="s">
        <v>325</v>
      </c>
      <c r="V13" s="71" t="s">
        <v>326</v>
      </c>
      <c r="W13" s="68"/>
      <c r="X13" s="70" t="s">
        <v>47</v>
      </c>
      <c r="Y13" s="70" t="s">
        <v>47</v>
      </c>
      <c r="Z13" s="70" t="s">
        <v>327</v>
      </c>
      <c r="AA13" s="70" t="s">
        <v>328</v>
      </c>
      <c r="AB13" s="207" t="s">
        <v>329</v>
      </c>
    </row>
    <row r="14" spans="1:115" s="8" customFormat="1" ht="91.5" customHeight="1">
      <c r="A14" s="281"/>
      <c r="B14" s="266"/>
      <c r="C14" s="266"/>
      <c r="D14" s="268"/>
      <c r="E14" s="19" t="s">
        <v>34</v>
      </c>
      <c r="F14" s="11" t="s">
        <v>36</v>
      </c>
      <c r="G14" s="22" t="s">
        <v>49</v>
      </c>
      <c r="H14" s="22" t="s">
        <v>49</v>
      </c>
      <c r="I14" s="22" t="s">
        <v>38</v>
      </c>
      <c r="J14" s="22" t="s">
        <v>38</v>
      </c>
      <c r="K14" s="22" t="s">
        <v>38</v>
      </c>
      <c r="L14" s="20">
        <v>2</v>
      </c>
      <c r="M14" s="20">
        <v>2</v>
      </c>
      <c r="N14" s="20">
        <f t="shared" si="4"/>
        <v>4</v>
      </c>
      <c r="O14" s="23" t="str">
        <f>IF(N14&gt;=24,"Muy Alto",IF(N14&gt;=10,"Alto",IF(N14&gt;=6,"Medio",IF(N14&gt;=2,"Bajo"))))</f>
        <v>Bajo</v>
      </c>
      <c r="P14" s="20">
        <v>10</v>
      </c>
      <c r="Q14" s="24">
        <f>P14*N14</f>
        <v>40</v>
      </c>
      <c r="R14" s="25" t="str">
        <f t="shared" si="1"/>
        <v>III</v>
      </c>
      <c r="S14" s="26" t="str">
        <f t="shared" si="2"/>
        <v>ACEPTABLE</v>
      </c>
      <c r="T14" s="22" t="str">
        <f t="shared" si="3"/>
        <v>Mejorar si es posible, seria conveniente mejorar la intervención y su rentabilidad y se deben hacer comprobaciones periódicas para asegurar que ese riesgo es aceptable</v>
      </c>
      <c r="U14" s="12">
        <f>+U11</f>
        <v>42</v>
      </c>
      <c r="V14" s="22" t="str">
        <f>IF(T14="I","NO ACEPTABLE",IF(T14="II", "ACEPTABLE CON CONTROL", IF(T14="III","ACEPTABLE",IF(T14="IV","ACEPTABLE","NA"))))</f>
        <v>NA</v>
      </c>
      <c r="W14" s="19">
        <v>1</v>
      </c>
      <c r="X14" s="19" t="s">
        <v>34</v>
      </c>
      <c r="Y14" s="29"/>
      <c r="Z14" s="29"/>
      <c r="AA14" s="30" t="s">
        <v>50</v>
      </c>
      <c r="AB14" s="31" t="s">
        <v>42</v>
      </c>
    </row>
    <row r="15" spans="1:115" s="8" customFormat="1" ht="91.5" customHeight="1">
      <c r="A15" s="281"/>
      <c r="B15" s="266"/>
      <c r="C15" s="266"/>
      <c r="D15" s="268"/>
      <c r="E15" s="148" t="s">
        <v>34</v>
      </c>
      <c r="F15" s="97" t="s">
        <v>134</v>
      </c>
      <c r="G15" s="144" t="s">
        <v>232</v>
      </c>
      <c r="H15" s="144" t="s">
        <v>233</v>
      </c>
      <c r="I15" s="144" t="s">
        <v>135</v>
      </c>
      <c r="J15" s="144" t="s">
        <v>136</v>
      </c>
      <c r="K15" s="144" t="s">
        <v>216</v>
      </c>
      <c r="L15" s="144">
        <v>2</v>
      </c>
      <c r="M15" s="144">
        <v>4</v>
      </c>
      <c r="N15" s="145">
        <f>+L15*M15</f>
        <v>8</v>
      </c>
      <c r="O15" s="23" t="str">
        <f>LOOKUP(N15,{2;4;6;8;10;12;18;20;24;30;40},{"Bajo";"Bajo";"Medio";"Medio";"Alto";" Alto ";" Alto ";"Alto";"Muy Alto";"Muy Alto";"Muy Alto"})</f>
        <v>Medio</v>
      </c>
      <c r="P15" s="145">
        <v>25</v>
      </c>
      <c r="Q15" s="145">
        <f>+N15*P15</f>
        <v>200</v>
      </c>
      <c r="R15" s="145" t="str">
        <f t="shared" ref="R15:R16" si="10">IF(AND(Q15&gt;=10,Q15&lt;=20),"IV",IF(AND(Q15&gt;=40,Q15&lt;=120),"III",IF(AND(Q15&gt;=150,Q15&lt;=500),"II",IF(AND(Q15&gt;=600,Q15&lt;=4000),"I",""))))</f>
        <v>II</v>
      </c>
      <c r="S15" s="26" t="str">
        <f t="shared" si="2"/>
        <v>ACEPTABLE CON CONTROL</v>
      </c>
      <c r="T15" s="106" t="str">
        <f t="shared" si="3"/>
        <v>Corregir y adoptar medidas de control inmediato, sin embargo suspenda actividades si el NR  esta por encima de 360</v>
      </c>
      <c r="U15" s="106" t="e">
        <f>+#REF!</f>
        <v>#REF!</v>
      </c>
      <c r="V15" s="145" t="s">
        <v>137</v>
      </c>
      <c r="W15" s="145" t="s">
        <v>138</v>
      </c>
      <c r="X15" s="145" t="s">
        <v>47</v>
      </c>
      <c r="Y15" s="151"/>
      <c r="Z15" s="147" t="s">
        <v>217</v>
      </c>
      <c r="AA15" s="147" t="s">
        <v>234</v>
      </c>
      <c r="AB15" s="145" t="s">
        <v>218</v>
      </c>
    </row>
    <row r="16" spans="1:115" s="127" customFormat="1" ht="78.75">
      <c r="A16" s="281"/>
      <c r="B16" s="266"/>
      <c r="C16" s="266"/>
      <c r="D16" s="268"/>
      <c r="E16" s="128" t="s">
        <v>34</v>
      </c>
      <c r="F16" s="97" t="s">
        <v>164</v>
      </c>
      <c r="G16" s="131" t="s">
        <v>330</v>
      </c>
      <c r="H16" s="131" t="s">
        <v>331</v>
      </c>
      <c r="I16" s="129" t="s">
        <v>38</v>
      </c>
      <c r="J16" s="129" t="s">
        <v>332</v>
      </c>
      <c r="K16" s="129" t="s">
        <v>333</v>
      </c>
      <c r="L16" s="131">
        <v>6</v>
      </c>
      <c r="M16" s="131">
        <v>3</v>
      </c>
      <c r="N16" s="128">
        <v>30</v>
      </c>
      <c r="O16" s="23" t="str">
        <f>LOOKUP(N16,{2;4;6;8;10;12;18;20;24;30;40},{"Bajo";"Bajo";"Medio";"Medio";"Alto";" Alto ";" Alto ";"Alto";"Muy Alto";"Muy Alto";"Muy Alto"})</f>
        <v>Muy Alto</v>
      </c>
      <c r="P16" s="130">
        <v>25</v>
      </c>
      <c r="Q16" s="128">
        <f t="shared" ref="Q16" si="11">+N16*P16</f>
        <v>750</v>
      </c>
      <c r="R16" s="128" t="str">
        <f t="shared" si="10"/>
        <v>I</v>
      </c>
      <c r="S16" s="26" t="str">
        <f t="shared" si="2"/>
        <v>NO ACEPTABLE</v>
      </c>
      <c r="T16" s="128">
        <v>1</v>
      </c>
      <c r="U16" s="139" t="s">
        <v>334</v>
      </c>
      <c r="V16" s="128" t="s">
        <v>93</v>
      </c>
      <c r="W16" s="128"/>
      <c r="X16" s="133"/>
      <c r="Y16" s="133"/>
      <c r="Z16" s="139" t="s">
        <v>335</v>
      </c>
      <c r="AA16" s="140" t="s">
        <v>336</v>
      </c>
      <c r="AB16" s="142" t="s">
        <v>337</v>
      </c>
    </row>
    <row r="17" spans="1:28" s="8" customFormat="1" ht="114" customHeight="1">
      <c r="A17" s="281"/>
      <c r="B17" s="266"/>
      <c r="C17" s="266"/>
      <c r="D17" s="268"/>
      <c r="E17" s="19" t="s">
        <v>34</v>
      </c>
      <c r="F17" s="11" t="s">
        <v>73</v>
      </c>
      <c r="G17" s="22" t="s">
        <v>72</v>
      </c>
      <c r="H17" s="22" t="s">
        <v>249</v>
      </c>
      <c r="I17" s="22" t="s">
        <v>38</v>
      </c>
      <c r="J17" s="22" t="s">
        <v>38</v>
      </c>
      <c r="K17" s="22" t="s">
        <v>39</v>
      </c>
      <c r="L17" s="20">
        <v>6</v>
      </c>
      <c r="M17" s="20">
        <v>1</v>
      </c>
      <c r="N17" s="20">
        <f t="shared" si="4"/>
        <v>6</v>
      </c>
      <c r="O17" s="23" t="str">
        <f>LOOKUP(N17,{2;4;6;8;10;12;18;20;24;30;40},{"Bajo";"Bajo";"Medio";"Medio";"Alto";" Alto ";" Alto ";"Alto";"Muy Alto";"Muy Alto";"Muy Alto"})</f>
        <v>Medio</v>
      </c>
      <c r="P17" s="20">
        <v>25</v>
      </c>
      <c r="Q17" s="19">
        <f>P17*N17</f>
        <v>150</v>
      </c>
      <c r="R17" s="25" t="str">
        <f t="shared" si="1"/>
        <v>II</v>
      </c>
      <c r="S17" s="26" t="str">
        <f t="shared" si="2"/>
        <v>ACEPTABLE CON CONTROL</v>
      </c>
      <c r="T17" s="22" t="str">
        <f t="shared" si="3"/>
        <v>Corregir y adoptar medidas de control inmediato, sin embargo suspenda actividades si el NR  esta por encima de 360</v>
      </c>
      <c r="U17" s="22">
        <f>+U14</f>
        <v>42</v>
      </c>
      <c r="V17" s="40" t="s">
        <v>74</v>
      </c>
      <c r="W17" s="19"/>
      <c r="X17" s="19"/>
      <c r="Y17" s="29"/>
      <c r="Z17" s="29"/>
      <c r="AA17" s="30" t="s">
        <v>75</v>
      </c>
      <c r="AB17" s="22" t="s">
        <v>76</v>
      </c>
    </row>
    <row r="18" spans="1:28" s="8" customFormat="1" ht="97.5" customHeight="1">
      <c r="A18" s="281"/>
      <c r="B18" s="266"/>
      <c r="C18" s="266"/>
      <c r="D18" s="268"/>
      <c r="E18" s="19" t="s">
        <v>34</v>
      </c>
      <c r="F18" s="11" t="s">
        <v>52</v>
      </c>
      <c r="G18" s="31" t="s">
        <v>51</v>
      </c>
      <c r="H18" s="21" t="s">
        <v>77</v>
      </c>
      <c r="I18" s="22" t="s">
        <v>38</v>
      </c>
      <c r="J18" s="22" t="s">
        <v>38</v>
      </c>
      <c r="K18" s="22" t="s">
        <v>39</v>
      </c>
      <c r="L18" s="20">
        <v>2</v>
      </c>
      <c r="M18" s="20">
        <v>2</v>
      </c>
      <c r="N18" s="20">
        <f t="shared" si="4"/>
        <v>4</v>
      </c>
      <c r="O18" s="23" t="str">
        <f>LOOKUP(N18,{2;4;6;8;10;12;18;20;24;30;40},{"Bajo";"Bajo";"Medio";"Medio";"Alto";" Alto ";" Alto ";"Alto";"Muy Alto";"Muy Alto";"Muy Alto"})</f>
        <v>Bajo</v>
      </c>
      <c r="P18" s="20">
        <v>10</v>
      </c>
      <c r="Q18" s="24">
        <f t="shared" si="0"/>
        <v>40</v>
      </c>
      <c r="R18" s="25" t="str">
        <f t="shared" si="1"/>
        <v>III</v>
      </c>
      <c r="S18" s="26" t="str">
        <f t="shared" si="2"/>
        <v>ACEPTABLE</v>
      </c>
      <c r="T18" s="22" t="str">
        <f t="shared" si="3"/>
        <v>Mejorar si es posible, seria conveniente mejorar la intervención y su rentabilidad y se deben hacer comprobaciones periódicas para asegurar que ese riesgo es aceptable</v>
      </c>
      <c r="U18" s="12">
        <f t="shared" si="5"/>
        <v>42</v>
      </c>
      <c r="V18" s="31" t="s">
        <v>54</v>
      </c>
      <c r="W18" s="24" t="s">
        <v>47</v>
      </c>
      <c r="X18" s="24" t="s">
        <v>47</v>
      </c>
      <c r="Y18" s="24" t="s">
        <v>47</v>
      </c>
      <c r="Z18" s="24" t="s">
        <v>47</v>
      </c>
      <c r="AA18" s="31" t="s">
        <v>235</v>
      </c>
      <c r="AB18" s="42" t="s">
        <v>42</v>
      </c>
    </row>
    <row r="19" spans="1:28" s="8" customFormat="1" ht="105" customHeight="1">
      <c r="A19" s="281"/>
      <c r="B19" s="266"/>
      <c r="C19" s="266"/>
      <c r="D19" s="268"/>
      <c r="E19" s="19" t="s">
        <v>34</v>
      </c>
      <c r="F19" s="11" t="s">
        <v>52</v>
      </c>
      <c r="G19" s="31" t="s">
        <v>55</v>
      </c>
      <c r="H19" s="21" t="s">
        <v>248</v>
      </c>
      <c r="I19" s="22" t="s">
        <v>38</v>
      </c>
      <c r="J19" s="22" t="s">
        <v>38</v>
      </c>
      <c r="K19" s="22" t="s">
        <v>39</v>
      </c>
      <c r="L19" s="20">
        <v>2</v>
      </c>
      <c r="M19" s="20">
        <v>2</v>
      </c>
      <c r="N19" s="20">
        <f t="shared" si="4"/>
        <v>4</v>
      </c>
      <c r="O19" s="43" t="str">
        <f>LOOKUP(N19,{2;4;6;8;10;12;18;20;24;30;40},{"Bajo";"Bajo";"Medio";"Medio";"Alto";" Alto ";" Alto ";"Alto";"Muy Alto";"Muy Alto";"Muy Alto"})</f>
        <v>Bajo</v>
      </c>
      <c r="P19" s="44">
        <v>10</v>
      </c>
      <c r="Q19" s="45">
        <f t="shared" si="0"/>
        <v>40</v>
      </c>
      <c r="R19" s="46" t="str">
        <f t="shared" si="1"/>
        <v>III</v>
      </c>
      <c r="S19" s="47" t="str">
        <f t="shared" si="2"/>
        <v>ACEPTABLE</v>
      </c>
      <c r="T19" s="22" t="str">
        <f t="shared" si="3"/>
        <v>Mejorar si es posible, seria conveniente mejorar la intervención y su rentabilidad y se deben hacer comprobaciones periódicas para asegurar que ese riesgo es aceptable</v>
      </c>
      <c r="U19" s="12">
        <f t="shared" si="5"/>
        <v>42</v>
      </c>
      <c r="V19" s="22" t="s">
        <v>54</v>
      </c>
      <c r="W19" s="19" t="s">
        <v>47</v>
      </c>
      <c r="X19" s="19" t="s">
        <v>47</v>
      </c>
      <c r="Y19" s="19" t="s">
        <v>47</v>
      </c>
      <c r="Z19" s="19" t="s">
        <v>47</v>
      </c>
      <c r="AA19" s="22" t="s">
        <v>235</v>
      </c>
      <c r="AB19" s="39" t="s">
        <v>42</v>
      </c>
    </row>
    <row r="20" spans="1:28" s="8" customFormat="1" ht="105" customHeight="1">
      <c r="A20" s="281"/>
      <c r="B20" s="266"/>
      <c r="C20" s="266"/>
      <c r="D20" s="268"/>
      <c r="E20" s="19" t="s">
        <v>34</v>
      </c>
      <c r="F20" s="11" t="s">
        <v>52</v>
      </c>
      <c r="G20" s="22" t="s">
        <v>78</v>
      </c>
      <c r="H20" s="21" t="s">
        <v>79</v>
      </c>
      <c r="I20" s="22" t="s">
        <v>38</v>
      </c>
      <c r="J20" s="22" t="s">
        <v>38</v>
      </c>
      <c r="K20" s="22" t="s">
        <v>39</v>
      </c>
      <c r="L20" s="20">
        <v>2</v>
      </c>
      <c r="M20" s="20">
        <v>2</v>
      </c>
      <c r="N20" s="20">
        <f t="shared" si="4"/>
        <v>4</v>
      </c>
      <c r="O20" s="23" t="str">
        <f>LOOKUP(N20,{2;4;6;8;10;12;18;20;24;30;40},{"Bajo";"Bajo";"Medio";"Medio";"Alto";" Alto ";" Alto ";"Alto";"Muy Alto";"Muy Alto";"Muy Alto"})</f>
        <v>Bajo</v>
      </c>
      <c r="P20" s="20">
        <v>10</v>
      </c>
      <c r="Q20" s="19">
        <f>P20*N20</f>
        <v>40</v>
      </c>
      <c r="R20" s="25" t="str">
        <f>IF(Q20&gt;=600,"I",IF(Q20&gt;=150,"II",IF(Q20&gt;=40,"III",IF(Q20&gt;=1,"IV"))))</f>
        <v>III</v>
      </c>
      <c r="S20" s="26" t="str">
        <f>IF(R20="I","NO ACEPTABLE",IF(R20="II", "ACEPTABLE CON CONTROL", IF(R20="III","ACEPTABLE",IF(R20="IV","ACEPTABLE","NA"))))</f>
        <v>ACEPTABLE</v>
      </c>
      <c r="T20" s="22" t="str">
        <f>IF(R20="I","Situación critica. Suspender actividades hasta que el riesgo este bajo control. Intervención urgente",IF(R20="II", "Corregir y adoptar medidas de control inmediato, sin embargo suspenda actividades si el NR  esta por encima de 360", IF(R20="III","Mejorar si es posible, seria conveniente mejorar la intervención y su rentabilidad y se deben hacer comprobaciones periódicas para asegurar que ese riesgo es aceptable",IF(R20="IV","Mantener las medidas de control existentes pero se deberían considerar algunas mejoras","NA"))))</f>
        <v>Mejorar si es posible, seria conveniente mejorar la intervención y su rentabilidad y se deben hacer comprobaciones periódicas para asegurar que ese riesgo es aceptable</v>
      </c>
      <c r="U20" s="12">
        <f t="shared" si="5"/>
        <v>42</v>
      </c>
      <c r="V20" s="22" t="s">
        <v>54</v>
      </c>
      <c r="W20" s="19" t="s">
        <v>47</v>
      </c>
      <c r="X20" s="19" t="s">
        <v>47</v>
      </c>
      <c r="Y20" s="19" t="s">
        <v>47</v>
      </c>
      <c r="Z20" s="21" t="s">
        <v>47</v>
      </c>
      <c r="AA20" s="21" t="s">
        <v>80</v>
      </c>
      <c r="AB20" s="39" t="s">
        <v>42</v>
      </c>
    </row>
    <row r="21" spans="1:28" s="8" customFormat="1" ht="99" customHeight="1">
      <c r="A21" s="281"/>
      <c r="B21" s="266"/>
      <c r="C21" s="266"/>
      <c r="D21" s="268"/>
      <c r="E21" s="19" t="s">
        <v>34</v>
      </c>
      <c r="F21" s="11" t="s">
        <v>57</v>
      </c>
      <c r="G21" s="31" t="s">
        <v>56</v>
      </c>
      <c r="H21" s="32" t="s">
        <v>237</v>
      </c>
      <c r="I21" s="22" t="s">
        <v>38</v>
      </c>
      <c r="J21" s="22" t="s">
        <v>38</v>
      </c>
      <c r="K21" s="22" t="s">
        <v>39</v>
      </c>
      <c r="L21" s="20">
        <v>2</v>
      </c>
      <c r="M21" s="20">
        <v>2</v>
      </c>
      <c r="N21" s="20">
        <f t="shared" si="4"/>
        <v>4</v>
      </c>
      <c r="O21" s="23" t="str">
        <f>LOOKUP(N21,{2;4;6;8;10;12;18;20;24;30;40},{"Bajo";"Bajo";"Medio";"Medio";"Alto";" Alto ";" Alto ";"Alto";"Muy Alto";"Muy Alto";"Muy Alto"})</f>
        <v>Bajo</v>
      </c>
      <c r="P21" s="20">
        <v>10</v>
      </c>
      <c r="Q21" s="24">
        <f t="shared" si="0"/>
        <v>40</v>
      </c>
      <c r="R21" s="25" t="str">
        <f t="shared" si="1"/>
        <v>III</v>
      </c>
      <c r="S21" s="26" t="str">
        <f t="shared" si="2"/>
        <v>ACEPTABLE</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Mejorar si es posible, seria conveniente mejorar la intervención y su rentabilidad y se deben hacer comprobaciones periódicas para asegurar que ese riesgo es aceptable</v>
      </c>
      <c r="U21" s="12">
        <f t="shared" si="5"/>
        <v>42</v>
      </c>
      <c r="V21" s="32" t="s">
        <v>58</v>
      </c>
      <c r="W21" s="24" t="s">
        <v>34</v>
      </c>
      <c r="X21" s="24" t="s">
        <v>47</v>
      </c>
      <c r="Y21" s="24" t="s">
        <v>47</v>
      </c>
      <c r="Z21" s="24" t="s">
        <v>47</v>
      </c>
      <c r="AA21" s="31" t="s">
        <v>81</v>
      </c>
      <c r="AB21" s="42" t="s">
        <v>42</v>
      </c>
    </row>
    <row r="22" spans="1:28" s="137" customFormat="1" ht="126" customHeight="1">
      <c r="A22" s="281"/>
      <c r="B22" s="266"/>
      <c r="C22" s="266"/>
      <c r="D22" s="268"/>
      <c r="E22" s="131" t="s">
        <v>34</v>
      </c>
      <c r="F22" s="197" t="s">
        <v>57</v>
      </c>
      <c r="G22" s="131" t="s">
        <v>148</v>
      </c>
      <c r="H22" s="131" t="s">
        <v>149</v>
      </c>
      <c r="I22" s="131" t="s">
        <v>38</v>
      </c>
      <c r="J22" s="131" t="s">
        <v>150</v>
      </c>
      <c r="K22" s="131"/>
      <c r="L22" s="199">
        <v>2</v>
      </c>
      <c r="M22" s="199">
        <v>2</v>
      </c>
      <c r="N22" s="200">
        <f t="shared" ref="N22" si="12">+L22*M22</f>
        <v>4</v>
      </c>
      <c r="O22" s="200" t="str">
        <f t="shared" ref="O22" si="13">IF(AND(N22&gt;=2,N22&lt;=4),"BAJO",IF(AND(N22&gt;=6,N22&lt;=8),"MEDIO",IF(AND(N22&gt;=10,N22&lt;=20),"ALTO",IF(AND(N22&gt;=24,N22&lt;=40),"MUY ALTO",""))))</f>
        <v>BAJO</v>
      </c>
      <c r="P22" s="201">
        <v>10</v>
      </c>
      <c r="Q22" s="200">
        <f t="shared" ref="Q22" si="14">+N22*P22</f>
        <v>40</v>
      </c>
      <c r="R22" s="200" t="str">
        <f t="shared" ref="R22" si="15">IF(AND(Q22&gt;=10,Q22&lt;=20),"IV",IF(AND(Q22&gt;=40,Q22&lt;=120),"III",IF(AND(Q22&gt;=150,Q22&lt;=500),"II",IF(AND(Q22&gt;=600,Q22&lt;=4000),"I",""))))</f>
        <v>III</v>
      </c>
      <c r="S22" s="202" t="str">
        <f t="shared" ref="S22" si="16">IF(AND(R22&gt;="IV",R22&lt;="IV"),"ACEPTABLE",IF(AND(R22&gt;="III",R22&lt;="III"),"ACEPTABLE",IF(AND(R22&gt;="II",R22&lt;="II"),"ACEPTABLE CON CONTROL ESPECIFICO",IF(AND(R22&gt;="I",R22&lt;="I"),"NO ACEPTABLE",""))))</f>
        <v>ACEPTABLE</v>
      </c>
      <c r="T22" s="200">
        <v>1</v>
      </c>
      <c r="U22" s="200" t="s">
        <v>93</v>
      </c>
      <c r="V22" s="200" t="s">
        <v>147</v>
      </c>
      <c r="W22" s="203"/>
      <c r="X22" s="203"/>
      <c r="Y22" s="203"/>
      <c r="Z22" s="204" t="s">
        <v>183</v>
      </c>
      <c r="AA22" s="203"/>
    </row>
    <row r="23" spans="1:28" s="8" customFormat="1" ht="99" customHeight="1">
      <c r="A23" s="281"/>
      <c r="B23" s="266"/>
      <c r="C23" s="266"/>
      <c r="D23" s="268"/>
      <c r="E23" s="22" t="s">
        <v>34</v>
      </c>
      <c r="F23" s="11" t="s">
        <v>57</v>
      </c>
      <c r="G23" s="31" t="s">
        <v>60</v>
      </c>
      <c r="H23" s="21" t="s">
        <v>61</v>
      </c>
      <c r="I23" s="22" t="s">
        <v>38</v>
      </c>
      <c r="J23" s="22" t="s">
        <v>38</v>
      </c>
      <c r="K23" s="22" t="s">
        <v>39</v>
      </c>
      <c r="L23" s="20">
        <v>2</v>
      </c>
      <c r="M23" s="20">
        <v>2</v>
      </c>
      <c r="N23" s="20">
        <f t="shared" si="4"/>
        <v>4</v>
      </c>
      <c r="O23" s="23" t="str">
        <f>LOOKUP(N23,{2;4;6;8;10;12;18;20;24;30;40},{"Bajo";"Bajo";"Medio";"Medio";"Alto";" Alto ";" Alto ";"Alto";"Muy Alto";"Muy Alto";"Muy Alto"})</f>
        <v>Bajo</v>
      </c>
      <c r="P23" s="20">
        <v>25</v>
      </c>
      <c r="Q23" s="24">
        <f t="shared" si="0"/>
        <v>100</v>
      </c>
      <c r="R23" s="25" t="str">
        <f t="shared" si="1"/>
        <v>III</v>
      </c>
      <c r="S23" s="26" t="str">
        <f t="shared" si="2"/>
        <v>ACEPTABLE</v>
      </c>
      <c r="T23" s="22" t="str">
        <f>IF(R23="I","Situación critica. Suspender actividades hasta que el riesgo este bajo control. Intervención urgente",IF(R23="II", "Corregir y adoptar medidas de control inmediato, sin embargo suspenda actividades si el NR  esta por encima de 360", IF(R23="III","Mejorar si es posible, seria conveniente mejorar la intervención y su rentabilidad y se deben hacer comprobaciones periódicas para asegurar que ese riesgo es aceptable",IF(R23="IV","Mantener las medidas de control existentes pero se deberían considerar algunas mejoras","NA"))))</f>
        <v>Mejorar si es posible, seria conveniente mejorar la intervención y su rentabilidad y se deben hacer comprobaciones periódicas para asegurar que ese riesgo es aceptable</v>
      </c>
      <c r="U23" s="12">
        <f>+U21</f>
        <v>42</v>
      </c>
      <c r="V23" s="22" t="s">
        <v>62</v>
      </c>
      <c r="W23" s="22" t="s">
        <v>34</v>
      </c>
      <c r="X23" s="24" t="s">
        <v>47</v>
      </c>
      <c r="Y23" s="24" t="s">
        <v>47</v>
      </c>
      <c r="Z23" s="21" t="s">
        <v>47</v>
      </c>
      <c r="AA23" s="21" t="s">
        <v>63</v>
      </c>
      <c r="AB23" s="42" t="s">
        <v>42</v>
      </c>
    </row>
    <row r="24" spans="1:28" s="8" customFormat="1" ht="99" customHeight="1">
      <c r="A24" s="281"/>
      <c r="B24" s="266"/>
      <c r="C24" s="266"/>
      <c r="D24" s="268"/>
      <c r="E24" s="22" t="s">
        <v>47</v>
      </c>
      <c r="F24" s="11" t="s">
        <v>57</v>
      </c>
      <c r="G24" s="31" t="s">
        <v>68</v>
      </c>
      <c r="H24" s="21" t="s">
        <v>240</v>
      </c>
      <c r="I24" s="22" t="s">
        <v>38</v>
      </c>
      <c r="J24" s="22" t="s">
        <v>38</v>
      </c>
      <c r="K24" s="22" t="s">
        <v>39</v>
      </c>
      <c r="L24" s="20">
        <v>2</v>
      </c>
      <c r="M24" s="20">
        <v>2</v>
      </c>
      <c r="N24" s="20">
        <f t="shared" si="4"/>
        <v>4</v>
      </c>
      <c r="O24" s="23" t="str">
        <f>LOOKUP(N24,{2;4;6;8;10;12;18;20;24;30;40},{"Bajo";"Bajo";"Medio";"Medio";"Alto";" Alto ";" Alto ";"Alto";"Muy Alto";"Muy Alto";"Muy Alto"})</f>
        <v>Bajo</v>
      </c>
      <c r="P24" s="20">
        <v>25</v>
      </c>
      <c r="Q24" s="24">
        <f t="shared" si="0"/>
        <v>100</v>
      </c>
      <c r="R24" s="25" t="str">
        <f t="shared" si="1"/>
        <v>III</v>
      </c>
      <c r="S24" s="26" t="str">
        <f t="shared" si="2"/>
        <v>ACEPTABLE</v>
      </c>
      <c r="T24" s="22" t="str">
        <f>IF(R24="I","Situación critica. Suspender actividades hasta que el riesgo este bajo control. Intervención urgente",IF(R24="II", "Corregir y adoptar medidas de control inmediato, sin embargo suspenda actividades si el NR  esta por encima de 360", IF(R24="III","Mejorar si es posible, seria conveniente mejorar la intervención y su rentabilidad y se deben hacer comprobaciones periódicas para asegurar que ese riesgo es aceptable",IF(R24="IV","Mantener las medidas de control existentes pero se deberían considerar algunas mejoras","NA"))))</f>
        <v>Mejorar si es posible, seria conveniente mejorar la intervención y su rentabilidad y se deben hacer comprobaciones periódicas para asegurar que ese riesgo es aceptable</v>
      </c>
      <c r="U24" s="12">
        <f t="shared" si="5"/>
        <v>42</v>
      </c>
      <c r="V24" s="22" t="s">
        <v>69</v>
      </c>
      <c r="W24" s="22" t="s">
        <v>47</v>
      </c>
      <c r="X24" s="24" t="s">
        <v>47</v>
      </c>
      <c r="Y24" s="24" t="s">
        <v>47</v>
      </c>
      <c r="Z24" s="21" t="s">
        <v>47</v>
      </c>
      <c r="AA24" s="31" t="s">
        <v>241</v>
      </c>
      <c r="AB24" s="42" t="s">
        <v>47</v>
      </c>
    </row>
    <row r="25" spans="1:28">
      <c r="A25" s="33"/>
      <c r="B25" s="33"/>
      <c r="C25" s="33"/>
      <c r="D25" s="33"/>
      <c r="E25" s="34"/>
      <c r="F25" s="34"/>
      <c r="G25" s="33"/>
      <c r="H25" s="33"/>
      <c r="I25" s="33"/>
      <c r="J25" s="33"/>
      <c r="K25" s="33"/>
      <c r="L25" s="33"/>
      <c r="M25" s="33"/>
      <c r="N25" s="33"/>
      <c r="O25" s="33"/>
      <c r="P25" s="33"/>
      <c r="Q25" s="33"/>
      <c r="R25" s="33"/>
      <c r="S25" s="33"/>
      <c r="T25" s="33"/>
      <c r="U25" s="33"/>
      <c r="V25" s="33"/>
      <c r="W25" s="33"/>
      <c r="X25" s="33"/>
      <c r="Y25" s="33"/>
      <c r="Z25" s="33"/>
      <c r="AA25" s="33"/>
      <c r="AB25" s="33"/>
    </row>
    <row r="26" spans="1:28">
      <c r="A26" s="33"/>
      <c r="B26" s="33"/>
      <c r="C26" s="33"/>
      <c r="D26" s="33"/>
      <c r="E26" s="34"/>
      <c r="F26" s="34"/>
      <c r="G26" s="33"/>
      <c r="H26" s="33"/>
      <c r="I26" s="33"/>
      <c r="J26" s="33"/>
      <c r="K26" s="33"/>
      <c r="L26" s="33"/>
      <c r="M26" s="33"/>
      <c r="N26" s="33"/>
      <c r="O26" s="33"/>
      <c r="P26" s="33"/>
      <c r="Q26" s="33"/>
      <c r="R26" s="33"/>
      <c r="S26" s="33"/>
      <c r="T26" s="33"/>
      <c r="U26" s="33"/>
      <c r="V26" s="33"/>
      <c r="W26" s="33"/>
      <c r="X26" s="33"/>
      <c r="Y26" s="33"/>
      <c r="Z26" s="33"/>
      <c r="AA26" s="33"/>
      <c r="AB26" s="33"/>
    </row>
    <row r="27" spans="1:28">
      <c r="A27" s="33"/>
      <c r="B27" s="33"/>
      <c r="C27" s="33"/>
      <c r="D27" s="33"/>
      <c r="E27" s="34"/>
      <c r="F27" s="34"/>
      <c r="G27" s="33"/>
      <c r="H27" s="33"/>
      <c r="I27" s="33"/>
      <c r="J27" s="33"/>
      <c r="K27" s="33"/>
      <c r="L27" s="33"/>
      <c r="M27" s="33"/>
      <c r="N27" s="33"/>
      <c r="O27" s="33"/>
      <c r="P27" s="33"/>
      <c r="Q27" s="33"/>
      <c r="R27" s="33"/>
      <c r="S27" s="33"/>
      <c r="T27" s="33"/>
      <c r="U27" s="33"/>
      <c r="V27" s="33"/>
      <c r="W27" s="33"/>
      <c r="X27" s="33"/>
      <c r="Y27" s="33"/>
      <c r="Z27" s="33"/>
      <c r="AA27" s="33"/>
      <c r="AB27" s="33"/>
    </row>
    <row r="28" spans="1:28">
      <c r="A28" s="33"/>
      <c r="B28" s="33"/>
      <c r="C28" s="33"/>
      <c r="D28" s="33"/>
      <c r="E28" s="34"/>
      <c r="F28" s="34"/>
      <c r="G28" s="33"/>
      <c r="H28" s="33"/>
      <c r="I28" s="33"/>
      <c r="J28" s="33"/>
      <c r="K28" s="33"/>
      <c r="L28" s="33"/>
      <c r="M28" s="33"/>
      <c r="N28" s="33"/>
      <c r="O28" s="33"/>
      <c r="P28" s="33"/>
      <c r="Q28" s="33"/>
      <c r="R28" s="33"/>
      <c r="S28" s="33"/>
      <c r="T28" s="33"/>
      <c r="U28" s="33"/>
      <c r="V28" s="33"/>
      <c r="W28" s="33"/>
      <c r="X28" s="33"/>
      <c r="Y28" s="33"/>
      <c r="Z28" s="33"/>
      <c r="AA28" s="33"/>
      <c r="AB28" s="33"/>
    </row>
    <row r="29" spans="1:28">
      <c r="A29" s="33"/>
      <c r="B29" s="33"/>
      <c r="C29" s="33"/>
      <c r="D29" s="33"/>
      <c r="E29" s="34"/>
      <c r="F29" s="34"/>
      <c r="G29" s="33"/>
      <c r="H29" s="33"/>
      <c r="I29" s="33"/>
      <c r="J29" s="33"/>
      <c r="K29" s="33"/>
      <c r="L29" s="33"/>
      <c r="M29" s="33"/>
      <c r="N29" s="33"/>
      <c r="O29" s="33"/>
      <c r="P29" s="33"/>
      <c r="Q29" s="33"/>
      <c r="R29" s="33"/>
      <c r="S29" s="33"/>
      <c r="T29" s="33"/>
      <c r="U29" s="33"/>
      <c r="V29" s="33"/>
      <c r="W29" s="33"/>
      <c r="X29" s="33"/>
      <c r="Y29" s="33"/>
      <c r="Z29" s="33"/>
      <c r="AA29" s="33"/>
      <c r="AB29" s="33"/>
    </row>
    <row r="30" spans="1:28">
      <c r="A30" s="33"/>
      <c r="B30" s="33"/>
      <c r="C30" s="33"/>
      <c r="D30" s="33"/>
      <c r="E30" s="34"/>
      <c r="F30" s="34"/>
      <c r="G30" s="33"/>
      <c r="H30" s="33"/>
      <c r="I30" s="33"/>
      <c r="J30" s="33"/>
      <c r="K30" s="33"/>
      <c r="L30" s="33"/>
      <c r="M30" s="33"/>
      <c r="N30" s="33"/>
      <c r="O30" s="33"/>
      <c r="P30" s="33"/>
      <c r="Q30" s="33"/>
      <c r="R30" s="33"/>
      <c r="S30" s="33"/>
      <c r="T30" s="33"/>
      <c r="U30" s="33"/>
      <c r="V30" s="33"/>
      <c r="W30" s="33"/>
      <c r="X30" s="33"/>
      <c r="Y30" s="33"/>
      <c r="Z30" s="33"/>
      <c r="AA30" s="33"/>
      <c r="AB30" s="33"/>
    </row>
    <row r="31" spans="1:28">
      <c r="A31" s="33"/>
      <c r="B31" s="33"/>
      <c r="C31" s="33"/>
      <c r="D31" s="33"/>
      <c r="E31" s="34"/>
      <c r="F31" s="34"/>
      <c r="G31" s="33"/>
      <c r="H31" s="33"/>
      <c r="I31" s="33"/>
      <c r="J31" s="33"/>
      <c r="K31" s="33"/>
      <c r="L31" s="33"/>
      <c r="M31" s="33"/>
      <c r="N31" s="33"/>
      <c r="O31" s="33"/>
      <c r="P31" s="33"/>
      <c r="Q31" s="33"/>
      <c r="R31" s="33"/>
      <c r="S31" s="33"/>
      <c r="T31" s="33"/>
      <c r="U31" s="33"/>
      <c r="V31" s="33"/>
      <c r="W31" s="33"/>
      <c r="X31" s="33"/>
      <c r="Y31" s="33"/>
      <c r="Z31" s="33"/>
      <c r="AA31" s="33"/>
      <c r="AB31" s="33"/>
    </row>
    <row r="32" spans="1:28">
      <c r="A32" s="33"/>
      <c r="B32" s="33"/>
      <c r="C32" s="33"/>
      <c r="D32" s="33"/>
      <c r="E32" s="34"/>
      <c r="F32" s="34"/>
      <c r="G32" s="33"/>
      <c r="H32" s="33"/>
      <c r="I32" s="33"/>
      <c r="J32" s="33"/>
      <c r="K32" s="33"/>
      <c r="L32" s="33"/>
      <c r="M32" s="33"/>
      <c r="N32" s="33"/>
      <c r="O32" s="33"/>
      <c r="P32" s="33"/>
      <c r="Q32" s="33"/>
      <c r="R32" s="33"/>
      <c r="S32" s="33"/>
      <c r="T32" s="33"/>
      <c r="U32" s="33"/>
      <c r="V32" s="33"/>
      <c r="W32" s="33"/>
      <c r="X32" s="33"/>
      <c r="Y32" s="33"/>
      <c r="Z32" s="33"/>
      <c r="AA32" s="33"/>
      <c r="AB32" s="33"/>
    </row>
    <row r="33" spans="1:28">
      <c r="A33" s="33"/>
      <c r="B33" s="33"/>
      <c r="C33" s="33"/>
      <c r="D33" s="33"/>
      <c r="E33" s="34"/>
      <c r="F33" s="34"/>
      <c r="G33" s="33"/>
      <c r="H33" s="33"/>
      <c r="I33" s="33"/>
      <c r="J33" s="33"/>
      <c r="K33" s="33"/>
      <c r="L33" s="33"/>
      <c r="M33" s="33"/>
      <c r="N33" s="33"/>
      <c r="O33" s="33"/>
      <c r="P33" s="33"/>
      <c r="Q33" s="33"/>
      <c r="R33" s="33"/>
      <c r="S33" s="33"/>
      <c r="T33" s="33"/>
      <c r="U33" s="33"/>
      <c r="V33" s="33"/>
      <c r="W33" s="33"/>
      <c r="X33" s="33"/>
      <c r="Y33" s="33"/>
      <c r="Z33" s="33"/>
      <c r="AA33" s="33"/>
      <c r="AB33" s="33"/>
    </row>
    <row r="34" spans="1:28">
      <c r="A34" s="33"/>
      <c r="B34" s="33"/>
      <c r="C34" s="33"/>
      <c r="D34" s="33"/>
      <c r="E34" s="34"/>
      <c r="F34" s="34"/>
      <c r="G34" s="33"/>
      <c r="H34" s="33"/>
      <c r="I34" s="33"/>
      <c r="J34" s="33"/>
      <c r="K34" s="33"/>
      <c r="L34" s="33"/>
      <c r="M34" s="33"/>
      <c r="N34" s="33"/>
      <c r="O34" s="33"/>
      <c r="P34" s="33"/>
      <c r="Q34" s="33"/>
      <c r="R34" s="33"/>
      <c r="S34" s="33"/>
      <c r="T34" s="33"/>
      <c r="U34" s="33"/>
      <c r="V34" s="33"/>
      <c r="W34" s="33"/>
      <c r="X34" s="33"/>
      <c r="Y34" s="33"/>
      <c r="Z34" s="33"/>
      <c r="AA34" s="33"/>
      <c r="AB34" s="33"/>
    </row>
    <row r="35" spans="1:28">
      <c r="A35" s="33"/>
      <c r="B35" s="33"/>
      <c r="C35" s="33"/>
      <c r="D35" s="33"/>
      <c r="E35" s="34"/>
      <c r="F35" s="34"/>
      <c r="G35" s="33"/>
      <c r="H35" s="33"/>
      <c r="I35" s="33"/>
      <c r="J35" s="33"/>
      <c r="K35" s="33"/>
      <c r="L35" s="33"/>
      <c r="M35" s="33"/>
      <c r="N35" s="33"/>
      <c r="O35" s="33"/>
      <c r="P35" s="33"/>
      <c r="Q35" s="33"/>
      <c r="R35" s="33"/>
      <c r="S35" s="33"/>
      <c r="T35" s="33"/>
      <c r="U35" s="33"/>
      <c r="V35" s="33"/>
      <c r="W35" s="33"/>
      <c r="X35" s="33"/>
      <c r="Y35" s="33"/>
      <c r="Z35" s="33"/>
      <c r="AA35" s="33"/>
      <c r="AB35" s="33"/>
    </row>
    <row r="36" spans="1:28">
      <c r="A36" s="33"/>
      <c r="B36" s="33"/>
      <c r="C36" s="33"/>
      <c r="D36" s="33"/>
      <c r="E36" s="34"/>
      <c r="F36" s="34"/>
      <c r="G36" s="33"/>
      <c r="H36" s="33"/>
      <c r="I36" s="33"/>
      <c r="J36" s="33"/>
      <c r="K36" s="33"/>
      <c r="L36" s="33"/>
      <c r="M36" s="33"/>
      <c r="N36" s="33"/>
      <c r="O36" s="33"/>
      <c r="P36" s="33"/>
      <c r="Q36" s="33"/>
      <c r="R36" s="33"/>
      <c r="S36" s="33"/>
      <c r="T36" s="33"/>
      <c r="U36" s="33"/>
      <c r="V36" s="33"/>
      <c r="W36" s="33"/>
      <c r="X36" s="33"/>
      <c r="Y36" s="33"/>
      <c r="Z36" s="33"/>
      <c r="AA36" s="33"/>
      <c r="AB36" s="33"/>
    </row>
    <row r="37" spans="1:28">
      <c r="A37" s="33"/>
      <c r="B37" s="33"/>
      <c r="C37" s="33"/>
      <c r="D37" s="33"/>
      <c r="E37" s="34"/>
      <c r="F37" s="34"/>
      <c r="G37" s="33"/>
      <c r="H37" s="33"/>
      <c r="I37" s="33"/>
      <c r="J37" s="33"/>
      <c r="K37" s="33"/>
      <c r="L37" s="33"/>
      <c r="M37" s="33"/>
      <c r="N37" s="33"/>
      <c r="O37" s="33"/>
      <c r="P37" s="33"/>
      <c r="Q37" s="33"/>
      <c r="R37" s="33"/>
      <c r="S37" s="33"/>
      <c r="T37" s="33"/>
      <c r="U37" s="33"/>
      <c r="V37" s="33"/>
      <c r="W37" s="33"/>
      <c r="X37" s="33"/>
      <c r="Y37" s="33"/>
      <c r="Z37" s="33"/>
      <c r="AA37" s="33"/>
      <c r="AB37" s="33"/>
    </row>
    <row r="38" spans="1:28">
      <c r="A38" s="33"/>
      <c r="B38" s="33"/>
      <c r="C38" s="33"/>
      <c r="D38" s="33"/>
      <c r="E38" s="34"/>
      <c r="F38" s="34"/>
      <c r="G38" s="33"/>
      <c r="H38" s="33"/>
      <c r="I38" s="33"/>
      <c r="J38" s="33"/>
      <c r="K38" s="33"/>
      <c r="L38" s="33"/>
      <c r="M38" s="33"/>
      <c r="N38" s="33"/>
      <c r="O38" s="33"/>
      <c r="P38" s="33"/>
      <c r="Q38" s="33"/>
      <c r="R38" s="33"/>
      <c r="S38" s="33"/>
      <c r="T38" s="33"/>
      <c r="U38" s="33"/>
      <c r="V38" s="33"/>
      <c r="W38" s="33"/>
      <c r="X38" s="33"/>
      <c r="Y38" s="33"/>
      <c r="Z38" s="33"/>
      <c r="AA38" s="33"/>
      <c r="AB38" s="33"/>
    </row>
    <row r="39" spans="1:28">
      <c r="A39" s="33"/>
      <c r="B39" s="33"/>
      <c r="C39" s="33"/>
      <c r="D39" s="33"/>
      <c r="E39" s="34"/>
      <c r="F39" s="34"/>
      <c r="G39" s="33"/>
      <c r="H39" s="33"/>
      <c r="I39" s="33"/>
      <c r="J39" s="33"/>
      <c r="K39" s="33"/>
      <c r="L39" s="33"/>
      <c r="M39" s="33"/>
      <c r="N39" s="33"/>
      <c r="O39" s="33"/>
      <c r="P39" s="33"/>
      <c r="Q39" s="33"/>
      <c r="R39" s="33"/>
      <c r="S39" s="33"/>
      <c r="T39" s="33"/>
      <c r="U39" s="33"/>
      <c r="V39" s="33"/>
      <c r="W39" s="33"/>
      <c r="X39" s="33"/>
      <c r="Y39" s="33"/>
      <c r="Z39" s="33"/>
      <c r="AA39" s="33"/>
      <c r="AB39" s="33"/>
    </row>
    <row r="40" spans="1:28">
      <c r="A40" s="33"/>
      <c r="B40" s="33"/>
      <c r="C40" s="33"/>
      <c r="D40" s="33"/>
      <c r="E40" s="34"/>
      <c r="F40" s="34"/>
      <c r="G40" s="33"/>
      <c r="H40" s="33"/>
      <c r="I40" s="33"/>
      <c r="J40" s="33"/>
      <c r="K40" s="33"/>
      <c r="L40" s="33"/>
      <c r="M40" s="33"/>
      <c r="N40" s="33"/>
      <c r="O40" s="33"/>
      <c r="P40" s="33"/>
      <c r="Q40" s="33"/>
      <c r="R40" s="33"/>
      <c r="S40" s="33"/>
      <c r="T40" s="33"/>
      <c r="U40" s="33"/>
      <c r="V40" s="33"/>
      <c r="W40" s="33"/>
      <c r="X40" s="33"/>
      <c r="Y40" s="33"/>
      <c r="Z40" s="33"/>
      <c r="AA40" s="33"/>
      <c r="AB40" s="33"/>
    </row>
    <row r="41" spans="1:28">
      <c r="A41" s="33"/>
      <c r="B41" s="33"/>
      <c r="C41" s="33"/>
      <c r="D41" s="33"/>
      <c r="E41" s="34"/>
      <c r="F41" s="34"/>
      <c r="G41" s="33"/>
      <c r="H41" s="33"/>
      <c r="I41" s="33"/>
      <c r="J41" s="33"/>
      <c r="K41" s="33"/>
      <c r="L41" s="33"/>
      <c r="M41" s="33"/>
      <c r="N41" s="33"/>
      <c r="O41" s="33"/>
      <c r="P41" s="33"/>
      <c r="Q41" s="33"/>
      <c r="R41" s="33"/>
      <c r="S41" s="33"/>
      <c r="T41" s="33"/>
      <c r="U41" s="33"/>
      <c r="V41" s="33"/>
      <c r="W41" s="33"/>
      <c r="X41" s="33"/>
      <c r="Y41" s="33"/>
      <c r="Z41" s="33"/>
      <c r="AA41" s="33"/>
      <c r="AB41" s="33"/>
    </row>
    <row r="42" spans="1:28">
      <c r="A42" s="33"/>
      <c r="B42" s="33"/>
      <c r="C42" s="33"/>
      <c r="D42" s="33"/>
      <c r="E42" s="34"/>
      <c r="F42" s="34"/>
      <c r="G42" s="33"/>
      <c r="H42" s="33"/>
      <c r="I42" s="33"/>
      <c r="J42" s="33"/>
      <c r="K42" s="33"/>
      <c r="L42" s="33"/>
      <c r="M42" s="33"/>
      <c r="N42" s="33"/>
      <c r="O42" s="33"/>
      <c r="P42" s="33"/>
      <c r="Q42" s="33"/>
      <c r="R42" s="33"/>
      <c r="S42" s="33"/>
      <c r="T42" s="33"/>
      <c r="U42" s="33"/>
      <c r="V42" s="33"/>
      <c r="W42" s="33"/>
      <c r="X42" s="33"/>
      <c r="Y42" s="33"/>
      <c r="Z42" s="33"/>
      <c r="AA42" s="33"/>
      <c r="AB42" s="33"/>
    </row>
    <row r="43" spans="1:28">
      <c r="A43" s="33"/>
      <c r="B43" s="33"/>
      <c r="C43" s="33"/>
      <c r="D43" s="33"/>
      <c r="E43" s="34"/>
      <c r="F43" s="34"/>
      <c r="G43" s="33"/>
      <c r="H43" s="33"/>
      <c r="I43" s="33"/>
      <c r="J43" s="33"/>
      <c r="K43" s="33"/>
      <c r="L43" s="33"/>
      <c r="M43" s="33"/>
      <c r="N43" s="33"/>
      <c r="O43" s="33"/>
      <c r="P43" s="33"/>
      <c r="Q43" s="33"/>
      <c r="R43" s="33"/>
      <c r="S43" s="33"/>
      <c r="T43" s="33"/>
      <c r="U43" s="33"/>
      <c r="V43" s="33"/>
      <c r="W43" s="33"/>
      <c r="X43" s="33"/>
      <c r="Y43" s="33"/>
      <c r="Z43" s="33"/>
      <c r="AA43" s="33"/>
      <c r="AB43" s="33"/>
    </row>
    <row r="44" spans="1:28">
      <c r="M44"/>
      <c r="N44"/>
      <c r="Q44"/>
      <c r="R44"/>
      <c r="S44"/>
      <c r="T44"/>
      <c r="U44"/>
      <c r="V44"/>
      <c r="AA44"/>
    </row>
  </sheetData>
  <mergeCells count="25">
    <mergeCell ref="A9:A24"/>
    <mergeCell ref="B9:B24"/>
    <mergeCell ref="C9:C24"/>
    <mergeCell ref="D9:D24"/>
    <mergeCell ref="A6:AB6"/>
    <mergeCell ref="A7:A8"/>
    <mergeCell ref="B7:B8"/>
    <mergeCell ref="C7:C8"/>
    <mergeCell ref="D7:D8"/>
    <mergeCell ref="E7:E8"/>
    <mergeCell ref="F7:F8"/>
    <mergeCell ref="G7:G8"/>
    <mergeCell ref="H7:H8"/>
    <mergeCell ref="I7:K7"/>
    <mergeCell ref="L7:S7"/>
    <mergeCell ref="U7:W7"/>
    <mergeCell ref="X7:AB7"/>
    <mergeCell ref="A2:G5"/>
    <mergeCell ref="H2:AB2"/>
    <mergeCell ref="H3:AB3"/>
    <mergeCell ref="H4:AB4"/>
    <mergeCell ref="H5:O5"/>
    <mergeCell ref="P5:T5"/>
    <mergeCell ref="U5:Z5"/>
    <mergeCell ref="AA5:AB5"/>
  </mergeCells>
  <conditionalFormatting sqref="O7:O8">
    <cfRule type="containsText" dxfId="238" priority="70" stopIfTrue="1" operator="containsText" text="MEDIO">
      <formula>NOT(ISERROR(SEARCH("MEDIO",O7)))</formula>
    </cfRule>
    <cfRule type="containsText" dxfId="237" priority="69" stopIfTrue="1" operator="containsText" text="MEDIO">
      <formula>NOT(ISERROR(SEARCH("MEDIO",O7)))</formula>
    </cfRule>
    <cfRule type="containsText" dxfId="236" priority="71" stopIfTrue="1" operator="containsText" text="BAJO">
      <formula>NOT(ISERROR(SEARCH("BAJO",O7)))</formula>
    </cfRule>
  </conditionalFormatting>
  <conditionalFormatting sqref="O9:O11 O23:O24">
    <cfRule type="cellIs" dxfId="235" priority="59" stopIfTrue="1" operator="equal">
      <formula>"ALTO"</formula>
    </cfRule>
    <cfRule type="cellIs" dxfId="234" priority="61" stopIfTrue="1" operator="equal">
      <formula>"BAJO"</formula>
    </cfRule>
    <cfRule type="cellIs" dxfId="233" priority="60" stopIfTrue="1" operator="equal">
      <formula>"MEDIO"</formula>
    </cfRule>
  </conditionalFormatting>
  <conditionalFormatting sqref="O12">
    <cfRule type="containsText" dxfId="232" priority="13" stopIfTrue="1" operator="containsText" text="ALTO">
      <formula>NOT(ISERROR(SEARCH("ALTO",#REF!)))</formula>
    </cfRule>
    <cfRule type="containsText" dxfId="231" priority="14" stopIfTrue="1" operator="containsText" text="MEDIO">
      <formula>NOT(ISERROR(SEARCH("MEDIO",#REF!)))</formula>
    </cfRule>
    <cfRule type="containsText" dxfId="230" priority="15" stopIfTrue="1" operator="containsText" text="BAJO">
      <formula>NOT(ISERROR(SEARCH("BAJO",#REF!)))</formula>
    </cfRule>
  </conditionalFormatting>
  <conditionalFormatting sqref="O13">
    <cfRule type="containsText" dxfId="229" priority="10" stopIfTrue="1" operator="containsText" text="ALTO">
      <formula>NOT(ISERROR(SEARCH("ALTO",O13)))</formula>
    </cfRule>
    <cfRule type="containsText" dxfId="228" priority="11" stopIfTrue="1" operator="containsText" text="MEDIO">
      <formula>NOT(ISERROR(SEARCH("MEDIO",O13)))</formula>
    </cfRule>
    <cfRule type="containsText" dxfId="227" priority="12" stopIfTrue="1" operator="containsText" text="BAJO">
      <formula>NOT(ISERROR(SEARCH("BAJO",O13)))</formula>
    </cfRule>
  </conditionalFormatting>
  <conditionalFormatting sqref="O14">
    <cfRule type="containsText" dxfId="226" priority="56" stopIfTrue="1" operator="containsText" text="MEDIO">
      <formula>NOT(ISERROR(SEARCH("MEDIO",O14)))</formula>
    </cfRule>
    <cfRule type="cellIs" dxfId="225" priority="55" stopIfTrue="1" operator="equal">
      <formula>"BAJO"</formula>
    </cfRule>
    <cfRule type="cellIs" dxfId="224" priority="54" stopIfTrue="1" operator="equal">
      <formula>"alto"</formula>
    </cfRule>
    <cfRule type="containsText" dxfId="223" priority="58" stopIfTrue="1" operator="containsText" text="BAJO">
      <formula>NOT(ISERROR(SEARCH("BAJO",O14)))</formula>
    </cfRule>
    <cfRule type="containsText" dxfId="222" priority="57" stopIfTrue="1" operator="containsText" text="MEDIO">
      <formula>NOT(ISERROR(SEARCH("MEDIO",O14)))</formula>
    </cfRule>
  </conditionalFormatting>
  <conditionalFormatting sqref="O15:O21">
    <cfRule type="cellIs" dxfId="221" priority="27" stopIfTrue="1" operator="equal">
      <formula>"BAJO"</formula>
    </cfRule>
    <cfRule type="cellIs" dxfId="220" priority="25" stopIfTrue="1" operator="equal">
      <formula>"ALTO"</formula>
    </cfRule>
    <cfRule type="cellIs" dxfId="219" priority="26" stopIfTrue="1" operator="equal">
      <formula>"MEDIO"</formula>
    </cfRule>
  </conditionalFormatting>
  <conditionalFormatting sqref="R9:R11 R23:R24">
    <cfRule type="cellIs" dxfId="215" priority="66" stopIfTrue="1" operator="equal">
      <formula>"III"</formula>
    </cfRule>
    <cfRule type="cellIs" dxfId="214" priority="67" stopIfTrue="1" operator="equal">
      <formula>"II"</formula>
    </cfRule>
    <cfRule type="cellIs" dxfId="213" priority="68" stopIfTrue="1" operator="equal">
      <formula>"I"</formula>
    </cfRule>
    <cfRule type="cellIs" dxfId="212" priority="65" stopIfTrue="1" operator="equal">
      <formula>"IV"</formula>
    </cfRule>
  </conditionalFormatting>
  <conditionalFormatting sqref="R14 R17:R21">
    <cfRule type="cellIs" dxfId="211" priority="50" stopIfTrue="1" operator="equal">
      <formula>"IV"</formula>
    </cfRule>
    <cfRule type="cellIs" dxfId="210" priority="51" stopIfTrue="1" operator="equal">
      <formula>"III"</formula>
    </cfRule>
    <cfRule type="cellIs" dxfId="209" priority="52" stopIfTrue="1" operator="equal">
      <formula>"II"</formula>
    </cfRule>
    <cfRule type="cellIs" dxfId="208" priority="53" stopIfTrue="1" operator="equal">
      <formula>"I"</formula>
    </cfRule>
  </conditionalFormatting>
  <conditionalFormatting sqref="S9:S11 S23:S24">
    <cfRule type="cellIs" dxfId="207" priority="62" stopIfTrue="1" operator="equal">
      <formula>"ACEPTABLE"</formula>
    </cfRule>
    <cfRule type="cellIs" dxfId="206" priority="63" stopIfTrue="1" operator="equal">
      <formula>"ACEPTABLE CON CONTROL"</formula>
    </cfRule>
    <cfRule type="cellIs" dxfId="205" priority="64" stopIfTrue="1" operator="equal">
      <formula>"NO ACEPTABLE"</formula>
    </cfRule>
  </conditionalFormatting>
  <conditionalFormatting sqref="S12:S13">
    <cfRule type="containsText" dxfId="204" priority="8" stopIfTrue="1" operator="containsText" text="CONTROL">
      <formula>NOT(ISERROR(SEARCH("CONTROL",#REF!)))</formula>
    </cfRule>
    <cfRule type="notContainsText" dxfId="203" priority="9" stopIfTrue="1" operator="notContains" text="CONTROL">
      <formula>ISERROR(SEARCH("CONTROL",#REF!))</formula>
    </cfRule>
    <cfRule type="containsText" dxfId="202" priority="7" stopIfTrue="1" operator="containsText" text="NO ACEPTABLE">
      <formula>NOT(ISERROR(SEARCH("NO ACEPTABLE",#REF!)))</formula>
    </cfRule>
  </conditionalFormatting>
  <conditionalFormatting sqref="S14:S21">
    <cfRule type="cellIs" dxfId="201" priority="30" stopIfTrue="1" operator="equal">
      <formula>"NO ACEPTABLE"</formula>
    </cfRule>
    <cfRule type="cellIs" dxfId="200" priority="29" stopIfTrue="1" operator="equal">
      <formula>"ACEPTABLE CON CONTROL"</formula>
    </cfRule>
    <cfRule type="cellIs" dxfId="199" priority="28" stopIfTrue="1" operator="equal">
      <formula>"ACEPTABLE"</formula>
    </cfRule>
  </conditionalFormatting>
  <dataValidations count="3">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23:M24 M9:M11 M14:M21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xr:uid="{00000000-0002-0000-0500-000000000000}">
      <formula1>"4,3,2,1"</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23:L24 L9:L11 L14:L21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xr:uid="{00000000-0002-0000-0500-000001000000}">
      <formula1>"10,6,2"</formula1>
    </dataValidation>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23:P24 P9:P11 P14:P15 P17:P21" xr:uid="{00000000-0002-0000-0500-000002000000}">
      <formula1>"100,60,25,10"</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1" stopIfTrue="1" operator="containsText" text="BAJO" id="{1C896F91-0A83-4F81-B3C4-E9BC0F0B9A76}">
            <xm:f>NOT(ISERROR(SEARCH("BAJO",'SERVICIOS GENERALES'!O20)))</xm:f>
            <x14:dxf>
              <fill>
                <patternFill>
                  <bgColor theme="6"/>
                </patternFill>
              </fill>
            </x14:dxf>
          </x14:cfRule>
          <x14:cfRule type="containsText" priority="19" stopIfTrue="1" operator="containsText" text="ALTO" id="{4D2943BF-48E6-41E7-8438-99241A996881}">
            <xm:f>NOT(ISERROR(SEARCH("ALTO",'SERVICIOS GENERALES'!O20)))</xm:f>
            <x14:dxf>
              <fill>
                <patternFill>
                  <bgColor rgb="FFFF0000"/>
                </patternFill>
              </fill>
            </x14:dxf>
          </x14:cfRule>
          <x14:cfRule type="containsText" priority="20" stopIfTrue="1" operator="containsText" text="MEDIO" id="{BA0D07E8-C8E2-4E05-936A-B9FBAABF787A}">
            <xm:f>NOT(ISERROR(SEARCH("MEDIO",'SERVICIOS GENERALES'!O20)))</xm:f>
            <x14:dxf>
              <fill>
                <patternFill>
                  <bgColor rgb="FFFFFF00"/>
                </patternFill>
              </fill>
            </x14:dxf>
          </x14:cfRule>
          <xm:sqref>O22</xm:sqref>
        </x14:conditionalFormatting>
        <x14:conditionalFormatting xmlns:xm="http://schemas.microsoft.com/office/excel/2006/main">
          <x14:cfRule type="notContainsText" priority="24" stopIfTrue="1" operator="notContains" text="CONTROL" id="{84FDB20F-F495-42FC-A3F7-6894DACAF45A}">
            <xm:f>ISERROR(SEARCH("CONTROL",'SERVICIOS GENERALES'!S20))</xm:f>
            <x14:dxf>
              <fill>
                <patternFill>
                  <bgColor theme="6" tint="-0.24994659260841701"/>
                </patternFill>
              </fill>
            </x14:dxf>
          </x14:cfRule>
          <x14:cfRule type="containsText" priority="23" stopIfTrue="1" operator="containsText" text="CONTROL" id="{D377B284-903E-4FBF-B684-A489AAB329B3}">
            <xm:f>NOT(ISERROR(SEARCH("CONTROL",'SERVICIOS GENERALES'!S20)))</xm:f>
            <x14:dxf>
              <fill>
                <patternFill>
                  <bgColor rgb="FFFFFF00"/>
                </patternFill>
              </fill>
            </x14:dxf>
          </x14:cfRule>
          <x14:cfRule type="containsText" priority="22" stopIfTrue="1" operator="containsText" text="NO ACEPTABLE" id="{7DB04331-6EBE-4B13-887C-E52302EC8FCE}">
            <xm:f>NOT(ISERROR(SEARCH("NO ACEPTABLE",'SERVICIOS GENERALES'!S20)))</xm:f>
            <x14:dxf>
              <fill>
                <patternFill>
                  <bgColor rgb="FFFF0000"/>
                </patternFill>
              </fill>
            </x14:dxf>
          </x14:cfRule>
          <xm:sqref>S22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DV41"/>
  <sheetViews>
    <sheetView tabSelected="1" topLeftCell="F1" zoomScale="54" zoomScaleNormal="54" zoomScaleSheetLayoutView="100" workbookViewId="0">
      <selection activeCell="P5" sqref="P5:T5"/>
    </sheetView>
  </sheetViews>
  <sheetFormatPr baseColWidth="10" defaultRowHeight="12.75"/>
  <cols>
    <col min="3" max="3" width="12.28515625" customWidth="1"/>
    <col min="5" max="5" width="16" style="1" customWidth="1"/>
    <col min="6" max="6" width="21.140625" customWidth="1"/>
    <col min="7" max="7" width="43.28515625" bestFit="1" customWidth="1"/>
    <col min="8" max="8" width="22.7109375" bestFit="1" customWidth="1"/>
    <col min="9" max="9" width="16.42578125" customWidth="1"/>
    <col min="10" max="10" width="15.42578125" customWidth="1"/>
    <col min="11" max="11" width="12.7109375" customWidth="1"/>
    <col min="12" max="12" width="6.140625" customWidth="1"/>
    <col min="13" max="13" width="6.7109375" style="2" customWidth="1"/>
    <col min="14" max="14" width="9.28515625" style="3" customWidth="1"/>
    <col min="15" max="15" width="10.85546875" customWidth="1"/>
    <col min="16" max="16" width="9.85546875" customWidth="1"/>
    <col min="17" max="18" width="17.28515625" style="2" customWidth="1"/>
    <col min="19" max="19" width="16.85546875" style="2" customWidth="1"/>
    <col min="20" max="20" width="25.7109375" style="2" bestFit="1" customWidth="1"/>
    <col min="21" max="21" width="18.85546875" style="2" customWidth="1"/>
    <col min="22" max="22" width="37.28515625" style="2" bestFit="1" customWidth="1"/>
    <col min="23" max="23" width="9.7109375" customWidth="1"/>
    <col min="24" max="24" width="16" customWidth="1"/>
    <col min="25" max="25" width="15.42578125" customWidth="1"/>
    <col min="26" max="26" width="18.140625" customWidth="1"/>
    <col min="27" max="27" width="47.140625" style="1" customWidth="1"/>
    <col min="28" max="28" width="51.7109375" customWidth="1"/>
  </cols>
  <sheetData>
    <row r="1" spans="1:126" ht="13.5" thickBot="1"/>
    <row r="2" spans="1:126" s="5" customFormat="1" ht="36.7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row>
    <row r="3" spans="1:126" s="5" customFormat="1" ht="36.7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s="5" customFormat="1" ht="36.7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row>
    <row r="5" spans="1:126" s="5" customFormat="1" ht="36.75" customHeight="1" thickBot="1">
      <c r="A5" s="248"/>
      <c r="B5" s="249"/>
      <c r="C5" s="249"/>
      <c r="D5" s="249"/>
      <c r="E5" s="249"/>
      <c r="F5" s="249"/>
      <c r="G5" s="250"/>
      <c r="H5" s="251"/>
      <c r="I5" s="251"/>
      <c r="J5" s="251"/>
      <c r="K5" s="251"/>
      <c r="L5" s="251"/>
      <c r="M5" s="251"/>
      <c r="N5" s="251"/>
      <c r="O5" s="251"/>
      <c r="P5" s="251" t="s">
        <v>345</v>
      </c>
      <c r="Q5" s="251"/>
      <c r="R5" s="251"/>
      <c r="S5" s="251"/>
      <c r="T5" s="251"/>
      <c r="U5" s="251" t="s">
        <v>342</v>
      </c>
      <c r="V5" s="251"/>
      <c r="W5" s="251"/>
      <c r="X5" s="251"/>
      <c r="Y5" s="251"/>
      <c r="Z5" s="251"/>
      <c r="AA5" s="252" t="s">
        <v>192</v>
      </c>
      <c r="AB5" s="25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row>
    <row r="6" spans="1:126" ht="36.75" customHeight="1" thickBot="1">
      <c r="A6" s="275"/>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7"/>
    </row>
    <row r="7" spans="1:126" s="6" customFormat="1" ht="27" customHeight="1">
      <c r="A7" s="303" t="s">
        <v>1</v>
      </c>
      <c r="B7" s="305" t="s">
        <v>2</v>
      </c>
      <c r="C7" s="305" t="s">
        <v>3</v>
      </c>
      <c r="D7" s="79"/>
      <c r="E7" s="305" t="s">
        <v>5</v>
      </c>
      <c r="F7" s="309" t="s">
        <v>7</v>
      </c>
      <c r="G7" s="307" t="s">
        <v>6</v>
      </c>
      <c r="H7" s="290" t="s">
        <v>8</v>
      </c>
      <c r="I7" s="292" t="s">
        <v>9</v>
      </c>
      <c r="J7" s="292"/>
      <c r="K7" s="292"/>
      <c r="L7" s="292" t="s">
        <v>10</v>
      </c>
      <c r="M7" s="292"/>
      <c r="N7" s="292"/>
      <c r="O7" s="292"/>
      <c r="P7" s="292"/>
      <c r="Q7" s="292"/>
      <c r="R7" s="292"/>
      <c r="S7" s="292"/>
      <c r="T7" s="80"/>
      <c r="U7" s="293" t="s">
        <v>11</v>
      </c>
      <c r="V7" s="293"/>
      <c r="W7" s="293"/>
      <c r="X7" s="293" t="s">
        <v>12</v>
      </c>
      <c r="Y7" s="293"/>
      <c r="Z7" s="293"/>
      <c r="AA7" s="293"/>
      <c r="AB7" s="29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row>
    <row r="8" spans="1:126" s="8" customFormat="1" ht="132.75" customHeight="1" thickBot="1">
      <c r="A8" s="304"/>
      <c r="B8" s="306"/>
      <c r="C8" s="306"/>
      <c r="D8" s="81" t="s">
        <v>70</v>
      </c>
      <c r="E8" s="306"/>
      <c r="F8" s="310"/>
      <c r="G8" s="308"/>
      <c r="H8" s="291"/>
      <c r="I8" s="82" t="s">
        <v>13</v>
      </c>
      <c r="J8" s="82" t="s">
        <v>14</v>
      </c>
      <c r="K8" s="82" t="s">
        <v>15</v>
      </c>
      <c r="L8" s="82" t="s">
        <v>16</v>
      </c>
      <c r="M8" s="82" t="s">
        <v>17</v>
      </c>
      <c r="N8" s="82" t="s">
        <v>18</v>
      </c>
      <c r="O8" s="82" t="s">
        <v>19</v>
      </c>
      <c r="P8" s="82" t="s">
        <v>20</v>
      </c>
      <c r="Q8" s="82" t="s">
        <v>21</v>
      </c>
      <c r="R8" s="82" t="s">
        <v>22</v>
      </c>
      <c r="S8" s="82" t="s">
        <v>23</v>
      </c>
      <c r="T8" s="82" t="s">
        <v>24</v>
      </c>
      <c r="U8" s="82" t="s">
        <v>25</v>
      </c>
      <c r="V8" s="82" t="s">
        <v>26</v>
      </c>
      <c r="W8" s="82" t="s">
        <v>27</v>
      </c>
      <c r="X8" s="82" t="s">
        <v>28</v>
      </c>
      <c r="Y8" s="82" t="s">
        <v>29</v>
      </c>
      <c r="Z8" s="82" t="s">
        <v>30</v>
      </c>
      <c r="AA8" s="82" t="s">
        <v>31</v>
      </c>
      <c r="AB8" s="83" t="s">
        <v>32</v>
      </c>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row>
    <row r="9" spans="1:126" s="18" customFormat="1" ht="76.5" customHeight="1">
      <c r="A9" s="280" t="s">
        <v>33</v>
      </c>
      <c r="B9" s="282" t="s">
        <v>104</v>
      </c>
      <c r="C9" s="300" t="str">
        <f>+CARGOS!F11</f>
        <v xml:space="preserve">Digitación, informes, atención al público (visitantes),manejo de correspondencia, recepción de llamadas, manejo de agenda en horarios para prestamos del auditorio de IMCTT, apoyo a la coordinación. </v>
      </c>
      <c r="D9" s="301" t="s">
        <v>213</v>
      </c>
      <c r="E9" s="9" t="s">
        <v>34</v>
      </c>
      <c r="F9" s="36" t="s">
        <v>36</v>
      </c>
      <c r="G9" s="10" t="s">
        <v>35</v>
      </c>
      <c r="H9" s="12" t="s">
        <v>37</v>
      </c>
      <c r="I9" s="12" t="s">
        <v>38</v>
      </c>
      <c r="J9" s="12" t="s">
        <v>38</v>
      </c>
      <c r="K9" s="12" t="s">
        <v>39</v>
      </c>
      <c r="L9" s="20">
        <v>2</v>
      </c>
      <c r="M9" s="20">
        <v>2</v>
      </c>
      <c r="N9" s="20">
        <f>L9*M9</f>
        <v>4</v>
      </c>
      <c r="O9" s="13" t="str">
        <f>LOOKUP(N9,{2;4;6;8;10;12;18;20;24;30;40},{"Bajo";"Bajo";"Medio";"Medio";"Alto";" Alto ";" Alto ";"Alto";"Muy Alto";"Muy Alto";"Muy Alto"})</f>
        <v>Bajo</v>
      </c>
      <c r="P9" s="20">
        <v>10</v>
      </c>
      <c r="Q9" s="37">
        <f t="shared" ref="Q9:Q21" si="0">P9*N9</f>
        <v>40</v>
      </c>
      <c r="R9" s="14" t="str">
        <f t="shared" ref="R9:R21" si="1">IF(Q9&gt;=600,"I",IF(Q9&gt;=150,"II",IF(Q9&gt;=40,"III",IF(Q9&gt;=1,"IV"))))</f>
        <v>III</v>
      </c>
      <c r="S9" s="15" t="str">
        <f t="shared" ref="S9:S21" si="2">IF(R9="I","NO ACEPTABLE",IF(R9="II", "ACEPTABLE CON CONTROL", IF(R9="III","ACEPTABLE",IF(R9="IV","ACEPTABLE","NA"))))</f>
        <v>ACEPTABLE</v>
      </c>
      <c r="T9" s="12" t="str">
        <f t="shared" ref="T9:T17" si="3">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12">
        <v>2</v>
      </c>
      <c r="V9" s="12" t="s">
        <v>40</v>
      </c>
      <c r="W9" s="12" t="s">
        <v>41</v>
      </c>
      <c r="X9" s="16"/>
      <c r="Y9" s="16"/>
      <c r="Z9" s="16"/>
      <c r="AA9" s="12" t="s">
        <v>242</v>
      </c>
      <c r="AB9" s="38" t="s">
        <v>42</v>
      </c>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row>
    <row r="10" spans="1:126" s="66" customFormat="1" ht="60">
      <c r="A10" s="280"/>
      <c r="B10" s="282"/>
      <c r="C10" s="300"/>
      <c r="D10" s="302"/>
      <c r="E10" s="67" t="s">
        <v>34</v>
      </c>
      <c r="F10" s="97" t="s">
        <v>139</v>
      </c>
      <c r="G10" s="67" t="s">
        <v>302</v>
      </c>
      <c r="H10" s="67" t="s">
        <v>140</v>
      </c>
      <c r="I10" s="67" t="s">
        <v>38</v>
      </c>
      <c r="J10" s="67" t="s">
        <v>38</v>
      </c>
      <c r="K10" s="67" t="s">
        <v>304</v>
      </c>
      <c r="L10" s="67">
        <v>2</v>
      </c>
      <c r="M10" s="67">
        <v>6</v>
      </c>
      <c r="N10" s="68">
        <f t="shared" ref="N10" si="4">+L10*M10</f>
        <v>12</v>
      </c>
      <c r="O10" s="68" t="str">
        <f t="shared" ref="O10" si="5">IF(AND(N10&gt;=2,N10&lt;=4),"BAJO",IF(AND(N10&gt;=6,N10&lt;=8),"MEDIO",IF(AND(N10&gt;=10,N10&lt;=20),"ALTO",IF(AND(N10&gt;=24,N10&lt;=40),"MUY ALTO",""))))</f>
        <v>ALTO</v>
      </c>
      <c r="P10" s="68">
        <v>10</v>
      </c>
      <c r="Q10" s="68">
        <f t="shared" ref="Q10" si="6">+N10*P10</f>
        <v>120</v>
      </c>
      <c r="R10" s="68" t="str">
        <f t="shared" ref="R10" si="7">IF(AND(Q10&gt;=10,Q10&lt;=20),"IV",IF(AND(Q10&gt;=40,Q10&lt;=120),"III",IF(AND(Q10&gt;=150,Q10&lt;=500),"II",IF(AND(Q10&gt;=600,Q10&lt;=4000),"I",""))))</f>
        <v>III</v>
      </c>
      <c r="S10" s="69" t="str">
        <f t="shared" ref="S10" si="8">IF(AND(R10&gt;="IV",R10&lt;="IV"),"ACEPTABLE",IF(AND(R10&gt;="III",R10&lt;="III"),"ACEPTABLE",IF(AND(R10&gt;="II",R10&lt;="II"),"ACEPTABLE CON CONTROL ESPECIFICO",IF(AND(R10&gt;="I",R10&lt;="I"),"NO ACEPTABLE",""))))</f>
        <v>ACEPTABLE</v>
      </c>
      <c r="T10" s="68">
        <v>1</v>
      </c>
      <c r="U10" s="68" t="s">
        <v>141</v>
      </c>
      <c r="V10" s="71" t="s">
        <v>313</v>
      </c>
      <c r="W10" s="68"/>
      <c r="X10" s="70"/>
      <c r="Y10" s="70"/>
      <c r="Z10" s="70"/>
      <c r="AA10" s="70"/>
    </row>
    <row r="11" spans="1:126" s="8" customFormat="1" ht="87.75" customHeight="1">
      <c r="A11" s="281"/>
      <c r="B11" s="266"/>
      <c r="C11" s="267"/>
      <c r="D11" s="302"/>
      <c r="E11" s="19" t="s">
        <v>34</v>
      </c>
      <c r="F11" s="11" t="s">
        <v>44</v>
      </c>
      <c r="G11" s="20" t="s">
        <v>43</v>
      </c>
      <c r="H11" s="21" t="s">
        <v>243</v>
      </c>
      <c r="I11" s="144" t="s">
        <v>143</v>
      </c>
      <c r="J11" s="22" t="s">
        <v>38</v>
      </c>
      <c r="K11" s="22" t="s">
        <v>39</v>
      </c>
      <c r="L11" s="20">
        <v>2</v>
      </c>
      <c r="M11" s="20">
        <v>2</v>
      </c>
      <c r="N11" s="20">
        <f t="shared" ref="N11:N21" si="9">L11*M11</f>
        <v>4</v>
      </c>
      <c r="O11" s="23" t="str">
        <f>LOOKUP(N11,{2;4;6;8;10;12;18;20;24;30;40},{"Bajo";"Bajo";"Medio";"Medio";"Alto";" Alto ";" Alto ";"Alto";"Muy Alto";"Muy Alto";"Muy Alto"})</f>
        <v>Bajo</v>
      </c>
      <c r="P11" s="20">
        <v>25</v>
      </c>
      <c r="Q11" s="24">
        <f t="shared" si="0"/>
        <v>100</v>
      </c>
      <c r="R11" s="25" t="str">
        <f t="shared" si="1"/>
        <v>III</v>
      </c>
      <c r="S11" s="26" t="str">
        <f t="shared" si="2"/>
        <v>ACEPTABLE</v>
      </c>
      <c r="T11" s="22" t="str">
        <f t="shared" si="3"/>
        <v>Mejorar si es posible, seria conveniente mejorar la intervención y su rentabilidad y se deben hacer comprobaciones periódicas para asegurar que ese riesgo es aceptable</v>
      </c>
      <c r="U11" s="22">
        <f>+U9</f>
        <v>2</v>
      </c>
      <c r="V11" s="21" t="s">
        <v>45</v>
      </c>
      <c r="W11" s="22" t="s">
        <v>41</v>
      </c>
      <c r="X11" s="21"/>
      <c r="Y11" s="21"/>
      <c r="Z11" s="21"/>
      <c r="AA11" s="21" t="s">
        <v>46</v>
      </c>
      <c r="AB11" s="39" t="s">
        <v>42</v>
      </c>
    </row>
    <row r="12" spans="1:126" s="8" customFormat="1" ht="91.5" customHeight="1">
      <c r="A12" s="281"/>
      <c r="B12" s="266"/>
      <c r="C12" s="267"/>
      <c r="D12" s="302"/>
      <c r="E12" s="19" t="s">
        <v>34</v>
      </c>
      <c r="F12" s="11" t="s">
        <v>44</v>
      </c>
      <c r="G12" s="20" t="s">
        <v>48</v>
      </c>
      <c r="H12" s="27" t="s">
        <v>229</v>
      </c>
      <c r="I12" s="22" t="s">
        <v>38</v>
      </c>
      <c r="J12" s="22" t="s">
        <v>38</v>
      </c>
      <c r="K12" s="22" t="s">
        <v>39</v>
      </c>
      <c r="L12" s="20">
        <v>2</v>
      </c>
      <c r="M12" s="20">
        <v>2</v>
      </c>
      <c r="N12" s="20">
        <f t="shared" si="9"/>
        <v>4</v>
      </c>
      <c r="O12" s="23" t="str">
        <f>LOOKUP(N12,{2;4;6;8;10;12;18;20;24;30;40},{"Bajo";"Bajo";"Medio";"Medio";"Alto";" Alto ";" Alto ";"Alto";"Muy Alto";"Muy Alto";"Muy Alto"})</f>
        <v>Bajo</v>
      </c>
      <c r="P12" s="20">
        <v>25</v>
      </c>
      <c r="Q12" s="24">
        <f t="shared" si="0"/>
        <v>100</v>
      </c>
      <c r="R12" s="25" t="str">
        <f t="shared" si="1"/>
        <v>III</v>
      </c>
      <c r="S12" s="26" t="str">
        <f t="shared" si="2"/>
        <v>ACEPTABLE</v>
      </c>
      <c r="T12" s="22" t="str">
        <f t="shared" si="3"/>
        <v>Mejorar si es posible, seria conveniente mejorar la intervención y su rentabilidad y se deben hacer comprobaciones periódicas para asegurar que ese riesgo es aceptable</v>
      </c>
      <c r="U12" s="22">
        <f t="shared" ref="U12:U18" si="10">+U11</f>
        <v>2</v>
      </c>
      <c r="V12" s="21" t="s">
        <v>230</v>
      </c>
      <c r="W12" s="22" t="s">
        <v>41</v>
      </c>
      <c r="X12" s="21"/>
      <c r="Y12" s="21"/>
      <c r="Z12" s="21"/>
      <c r="AA12" s="28" t="s">
        <v>231</v>
      </c>
      <c r="AB12" s="39" t="s">
        <v>42</v>
      </c>
    </row>
    <row r="13" spans="1:126" s="8" customFormat="1" ht="91.5" customHeight="1">
      <c r="A13" s="281"/>
      <c r="B13" s="266"/>
      <c r="C13" s="267"/>
      <c r="D13" s="302"/>
      <c r="E13" s="148" t="s">
        <v>34</v>
      </c>
      <c r="F13" s="97" t="s">
        <v>134</v>
      </c>
      <c r="G13" s="144" t="s">
        <v>232</v>
      </c>
      <c r="H13" s="144" t="s">
        <v>233</v>
      </c>
      <c r="I13" s="144" t="s">
        <v>135</v>
      </c>
      <c r="J13" s="144" t="s">
        <v>136</v>
      </c>
      <c r="K13" s="144" t="s">
        <v>216</v>
      </c>
      <c r="L13" s="144">
        <v>2</v>
      </c>
      <c r="M13" s="144">
        <v>4</v>
      </c>
      <c r="N13" s="145">
        <f>+L13*M13</f>
        <v>8</v>
      </c>
      <c r="O13" s="23" t="str">
        <f>LOOKUP(N13,{2;4;6;8;10;12;18;20;24;30;40},{"Bajo";"Bajo";"Medio";"Medio";"Alto";" Alto ";" Alto ";"Alto";"Muy Alto";"Muy Alto";"Muy Alto"})</f>
        <v>Medio</v>
      </c>
      <c r="P13" s="145">
        <v>25</v>
      </c>
      <c r="Q13" s="145">
        <f>+N13*P13</f>
        <v>200</v>
      </c>
      <c r="R13" s="145" t="str">
        <f t="shared" ref="R13:R14" si="11">IF(AND(Q13&gt;=10,Q13&lt;=20),"IV",IF(AND(Q13&gt;=40,Q13&lt;=120),"III",IF(AND(Q13&gt;=150,Q13&lt;=500),"II",IF(AND(Q13&gt;=600,Q13&lt;=4000),"I",""))))</f>
        <v>II</v>
      </c>
      <c r="S13" s="26" t="str">
        <f t="shared" si="2"/>
        <v>ACEPTABLE CON CONTROL</v>
      </c>
      <c r="T13" s="106" t="str">
        <f t="shared" si="3"/>
        <v>Corregir y adoptar medidas de control inmediato, sin embargo suspenda actividades si el NR  esta por encima de 360</v>
      </c>
      <c r="U13" s="106">
        <f t="shared" si="10"/>
        <v>2</v>
      </c>
      <c r="V13" s="145" t="s">
        <v>137</v>
      </c>
      <c r="W13" s="145" t="s">
        <v>138</v>
      </c>
      <c r="X13" s="145" t="s">
        <v>47</v>
      </c>
      <c r="Y13" s="143"/>
      <c r="Z13" s="149" t="s">
        <v>217</v>
      </c>
      <c r="AA13" s="147" t="s">
        <v>234</v>
      </c>
      <c r="AB13" s="150" t="s">
        <v>218</v>
      </c>
    </row>
    <row r="14" spans="1:126" s="66" customFormat="1" ht="60">
      <c r="A14" s="281"/>
      <c r="B14" s="266"/>
      <c r="C14" s="267"/>
      <c r="D14" s="302"/>
      <c r="E14" s="67" t="s">
        <v>34</v>
      </c>
      <c r="F14" s="197" t="s">
        <v>139</v>
      </c>
      <c r="G14" s="67" t="s">
        <v>302</v>
      </c>
      <c r="H14" s="67" t="s">
        <v>140</v>
      </c>
      <c r="I14" s="67" t="s">
        <v>304</v>
      </c>
      <c r="J14" s="67" t="s">
        <v>38</v>
      </c>
      <c r="K14" s="67" t="s">
        <v>305</v>
      </c>
      <c r="L14" s="67">
        <v>2</v>
      </c>
      <c r="M14" s="67">
        <v>2</v>
      </c>
      <c r="N14" s="68">
        <v>6</v>
      </c>
      <c r="O14" s="68" t="str">
        <f t="shared" ref="O14" si="12">IF(AND(N14&gt;=2,N14&lt;=4),"BAJO",IF(AND(N14&gt;=6,N14&lt;=8),"MEDIO",IF(AND(N14&gt;=10,N14&lt;=20),"ALTO",IF(AND(N14&gt;=24,N14&lt;=40),"MUY ALTO",""))))</f>
        <v>MEDIO</v>
      </c>
      <c r="P14" s="68">
        <v>10</v>
      </c>
      <c r="Q14" s="68">
        <f t="shared" ref="Q14" si="13">+N14*P14</f>
        <v>60</v>
      </c>
      <c r="R14" s="68" t="str">
        <f t="shared" si="11"/>
        <v>III</v>
      </c>
      <c r="S14" s="69" t="str">
        <f t="shared" ref="S14" si="14">IF(AND(R14&gt;="IV",R14&lt;="IV"),"ACEPTABLE",IF(AND(R14&gt;="III",R14&lt;="III"),"ACEPTABLE",IF(AND(R14&gt;="II",R14&lt;="II"),"ACEPTABLE CON CONTROL ESPECIFICO",IF(AND(R14&gt;="I",R14&lt;="I"),"NO ACEPTABLE",""))))</f>
        <v>ACEPTABLE</v>
      </c>
      <c r="T14" s="68">
        <v>1</v>
      </c>
      <c r="U14" s="68" t="s">
        <v>141</v>
      </c>
      <c r="V14" s="71" t="s">
        <v>91</v>
      </c>
      <c r="W14" s="68"/>
      <c r="X14" s="70"/>
      <c r="Y14" s="70"/>
      <c r="Z14" s="70"/>
      <c r="AA14" s="70"/>
    </row>
    <row r="15" spans="1:126" s="8" customFormat="1" ht="91.5" customHeight="1">
      <c r="A15" s="281"/>
      <c r="B15" s="266"/>
      <c r="C15" s="267"/>
      <c r="D15" s="302"/>
      <c r="E15" s="19" t="s">
        <v>34</v>
      </c>
      <c r="F15" s="11" t="s">
        <v>36</v>
      </c>
      <c r="G15" s="22" t="s">
        <v>49</v>
      </c>
      <c r="H15" s="22" t="s">
        <v>37</v>
      </c>
      <c r="I15" s="22" t="s">
        <v>38</v>
      </c>
      <c r="J15" s="22" t="s">
        <v>38</v>
      </c>
      <c r="K15" s="22" t="s">
        <v>38</v>
      </c>
      <c r="L15" s="20">
        <v>2</v>
      </c>
      <c r="M15" s="20">
        <v>2</v>
      </c>
      <c r="N15" s="20">
        <f t="shared" si="9"/>
        <v>4</v>
      </c>
      <c r="O15" s="23" t="str">
        <f>IF(N15&gt;=24,"Muy Alto",IF(N15&gt;=10,"Alto",IF(N15&gt;=6,"Medio",IF(N15&gt;=2,"Bajo"))))</f>
        <v>Bajo</v>
      </c>
      <c r="P15" s="20">
        <v>10</v>
      </c>
      <c r="Q15" s="24">
        <f>P15*N15</f>
        <v>40</v>
      </c>
      <c r="R15" s="25" t="str">
        <f t="shared" si="1"/>
        <v>III</v>
      </c>
      <c r="S15" s="26" t="str">
        <f t="shared" si="2"/>
        <v>ACEPTABLE</v>
      </c>
      <c r="T15" s="22" t="str">
        <f t="shared" si="3"/>
        <v>Mejorar si es posible, seria conveniente mejorar la intervención y su rentabilidad y se deben hacer comprobaciones periódicas para asegurar que ese riesgo es aceptable</v>
      </c>
      <c r="U15" s="22">
        <f>+U12</f>
        <v>2</v>
      </c>
      <c r="V15" s="22" t="str">
        <f>IF(T15="I","NO ACEPTABLE",IF(T15="II", "ACEPTABLE CON CONTROL", IF(T15="III","ACEPTABLE",IF(T15="IV","ACEPTABLE","NA"))))</f>
        <v>NA</v>
      </c>
      <c r="W15" s="19">
        <v>1</v>
      </c>
      <c r="X15" s="19" t="s">
        <v>34</v>
      </c>
      <c r="Y15" s="29"/>
      <c r="Z15" s="29"/>
      <c r="AA15" s="30" t="s">
        <v>50</v>
      </c>
      <c r="AB15" s="31" t="s">
        <v>42</v>
      </c>
    </row>
    <row r="16" spans="1:126" s="8" customFormat="1" ht="97.5" customHeight="1">
      <c r="A16" s="281"/>
      <c r="B16" s="266"/>
      <c r="C16" s="267"/>
      <c r="D16" s="302"/>
      <c r="E16" s="19" t="s">
        <v>34</v>
      </c>
      <c r="F16" s="11" t="s">
        <v>52</v>
      </c>
      <c r="G16" s="31" t="s">
        <v>51</v>
      </c>
      <c r="H16" s="21" t="s">
        <v>77</v>
      </c>
      <c r="I16" s="22" t="s">
        <v>38</v>
      </c>
      <c r="J16" s="22" t="s">
        <v>38</v>
      </c>
      <c r="K16" s="22" t="s">
        <v>39</v>
      </c>
      <c r="L16" s="20">
        <v>2</v>
      </c>
      <c r="M16" s="20">
        <v>2</v>
      </c>
      <c r="N16" s="20">
        <f t="shared" si="9"/>
        <v>4</v>
      </c>
      <c r="O16" s="23" t="str">
        <f>LOOKUP(N16,{2;4;6;8;10;12;18;20;24;30;40},{"Bajo";"Bajo";"Medio";"Medio";"Alto";" Alto ";" Alto ";"Alto";"Muy Alto";"Muy Alto";"Muy Alto"})</f>
        <v>Bajo</v>
      </c>
      <c r="P16" s="20">
        <v>10</v>
      </c>
      <c r="Q16" s="24">
        <f t="shared" si="0"/>
        <v>40</v>
      </c>
      <c r="R16" s="25" t="str">
        <f t="shared" si="1"/>
        <v>III</v>
      </c>
      <c r="S16" s="26" t="str">
        <f t="shared" si="2"/>
        <v>ACEPTABLE</v>
      </c>
      <c r="T16" s="22" t="str">
        <f t="shared" si="3"/>
        <v>Mejorar si es posible, seria conveniente mejorar la intervención y su rentabilidad y se deben hacer comprobaciones periódicas para asegurar que ese riesgo es aceptable</v>
      </c>
      <c r="U16" s="22">
        <f t="shared" si="10"/>
        <v>2</v>
      </c>
      <c r="V16" s="31" t="s">
        <v>54</v>
      </c>
      <c r="W16" s="24" t="s">
        <v>47</v>
      </c>
      <c r="X16" s="24" t="s">
        <v>47</v>
      </c>
      <c r="Y16" s="24" t="s">
        <v>47</v>
      </c>
      <c r="Z16" s="24" t="s">
        <v>47</v>
      </c>
      <c r="AA16" s="31" t="s">
        <v>235</v>
      </c>
      <c r="AB16" s="42" t="s">
        <v>42</v>
      </c>
    </row>
    <row r="17" spans="1:28" s="8" customFormat="1" ht="99" customHeight="1">
      <c r="A17" s="281"/>
      <c r="B17" s="266"/>
      <c r="C17" s="267"/>
      <c r="D17" s="302"/>
      <c r="E17" s="19" t="s">
        <v>34</v>
      </c>
      <c r="F17" s="11" t="s">
        <v>52</v>
      </c>
      <c r="G17" s="31" t="s">
        <v>55</v>
      </c>
      <c r="H17" s="21" t="s">
        <v>248</v>
      </c>
      <c r="I17" s="22" t="s">
        <v>38</v>
      </c>
      <c r="J17" s="22" t="s">
        <v>38</v>
      </c>
      <c r="K17" s="22" t="s">
        <v>39</v>
      </c>
      <c r="L17" s="20">
        <v>2</v>
      </c>
      <c r="M17" s="20">
        <v>2</v>
      </c>
      <c r="N17" s="20">
        <f t="shared" si="9"/>
        <v>4</v>
      </c>
      <c r="O17" s="23" t="str">
        <f>LOOKUP(N17,{2;4;6;8;10;12;18;20;24;30;40},{"Bajo";"Bajo";"Medio";"Medio";"Alto";" Alto ";" Alto ";"Alto";"Muy Alto";"Muy Alto";"Muy Alto"})</f>
        <v>Bajo</v>
      </c>
      <c r="P17" s="20">
        <v>10</v>
      </c>
      <c r="Q17" s="24">
        <f t="shared" si="0"/>
        <v>40</v>
      </c>
      <c r="R17" s="25" t="str">
        <f t="shared" si="1"/>
        <v>III</v>
      </c>
      <c r="S17" s="26" t="str">
        <f t="shared" si="2"/>
        <v>ACEPTABLE</v>
      </c>
      <c r="T17" s="22" t="str">
        <f t="shared" si="3"/>
        <v>Mejorar si es posible, seria conveniente mejorar la intervención y su rentabilidad y se deben hacer comprobaciones periódicas para asegurar que ese riesgo es aceptable</v>
      </c>
      <c r="U17" s="22">
        <f t="shared" si="10"/>
        <v>2</v>
      </c>
      <c r="V17" s="31" t="s">
        <v>54</v>
      </c>
      <c r="W17" s="24" t="s">
        <v>47</v>
      </c>
      <c r="X17" s="24" t="s">
        <v>47</v>
      </c>
      <c r="Y17" s="24" t="s">
        <v>47</v>
      </c>
      <c r="Z17" s="24" t="s">
        <v>47</v>
      </c>
      <c r="AA17" s="31" t="s">
        <v>235</v>
      </c>
      <c r="AB17" s="42" t="s">
        <v>42</v>
      </c>
    </row>
    <row r="18" spans="1:28" s="8" customFormat="1" ht="99" customHeight="1">
      <c r="A18" s="281"/>
      <c r="B18" s="266"/>
      <c r="C18" s="267"/>
      <c r="D18" s="302"/>
      <c r="E18" s="19" t="s">
        <v>34</v>
      </c>
      <c r="F18" s="11" t="s">
        <v>57</v>
      </c>
      <c r="G18" s="31" t="s">
        <v>56</v>
      </c>
      <c r="H18" s="32" t="s">
        <v>237</v>
      </c>
      <c r="I18" s="22" t="s">
        <v>38</v>
      </c>
      <c r="J18" s="22" t="s">
        <v>38</v>
      </c>
      <c r="K18" s="22" t="s">
        <v>39</v>
      </c>
      <c r="L18" s="20">
        <v>2</v>
      </c>
      <c r="M18" s="20">
        <v>2</v>
      </c>
      <c r="N18" s="20">
        <f t="shared" si="9"/>
        <v>4</v>
      </c>
      <c r="O18" s="23" t="str">
        <f>LOOKUP(N18,{2;4;6;8;10;12;18;20;24;30;40},{"Bajo";"Bajo";"Medio";"Medio";"Alto";" Alto ";" Alto ";"Alto";"Muy Alto";"Muy Alto";"Muy Alto"})</f>
        <v>Bajo</v>
      </c>
      <c r="P18" s="20">
        <v>10</v>
      </c>
      <c r="Q18" s="24">
        <f t="shared" si="0"/>
        <v>40</v>
      </c>
      <c r="R18" s="25" t="str">
        <f t="shared" si="1"/>
        <v>III</v>
      </c>
      <c r="S18" s="26" t="str">
        <f t="shared" si="2"/>
        <v>ACEPTABLE</v>
      </c>
      <c r="T18" s="22" t="str">
        <f>IF(R18="I","Situación critica. Suspender actividades hasta que el riesgo este bajo control. Intervención urgente",IF(R18="II", "Corregir y adoptar medidas de control inmediato, sin embargo suspenda actividades si el NR  esta por encima de 360", IF(R18="III","Mejorar si es posible, seria conveniente mejorar la intervención y su rentabilidad y se deben hacer comprobaciones periódicas para asegurar que ese riesgo es aceptable",IF(R18="IV","Mantener las medidas de control existentes pero se deberían considerar algunas mejoras","NA"))))</f>
        <v>Mejorar si es posible, seria conveniente mejorar la intervención y su rentabilidad y se deben hacer comprobaciones periódicas para asegurar que ese riesgo es aceptable</v>
      </c>
      <c r="U18" s="22">
        <f t="shared" si="10"/>
        <v>2</v>
      </c>
      <c r="V18" s="32" t="s">
        <v>58</v>
      </c>
      <c r="W18" s="24" t="s">
        <v>34</v>
      </c>
      <c r="X18" s="24" t="s">
        <v>47</v>
      </c>
      <c r="Y18" s="24" t="s">
        <v>47</v>
      </c>
      <c r="Z18" s="24" t="s">
        <v>47</v>
      </c>
      <c r="AA18" s="31" t="s">
        <v>81</v>
      </c>
      <c r="AB18" s="42" t="s">
        <v>42</v>
      </c>
    </row>
    <row r="19" spans="1:28" s="137" customFormat="1" ht="126" customHeight="1">
      <c r="A19" s="281"/>
      <c r="B19" s="266"/>
      <c r="C19" s="267"/>
      <c r="D19" s="302"/>
      <c r="E19" s="131" t="s">
        <v>34</v>
      </c>
      <c r="F19" s="197" t="s">
        <v>57</v>
      </c>
      <c r="G19" s="131" t="s">
        <v>148</v>
      </c>
      <c r="H19" s="131" t="s">
        <v>149</v>
      </c>
      <c r="I19" s="131" t="s">
        <v>38</v>
      </c>
      <c r="J19" s="131" t="s">
        <v>150</v>
      </c>
      <c r="K19" s="131"/>
      <c r="L19" s="199">
        <v>2</v>
      </c>
      <c r="M19" s="199">
        <v>2</v>
      </c>
      <c r="N19" s="200">
        <f t="shared" ref="N19" si="15">+L19*M19</f>
        <v>4</v>
      </c>
      <c r="O19" s="200" t="str">
        <f t="shared" ref="O19" si="16">IF(AND(N19&gt;=2,N19&lt;=4),"BAJO",IF(AND(N19&gt;=6,N19&lt;=8),"MEDIO",IF(AND(N19&gt;=10,N19&lt;=20),"ALTO",IF(AND(N19&gt;=24,N19&lt;=40),"MUY ALTO",""))))</f>
        <v>BAJO</v>
      </c>
      <c r="P19" s="201">
        <v>10</v>
      </c>
      <c r="Q19" s="200">
        <f t="shared" ref="Q19" si="17">+N19*P19</f>
        <v>40</v>
      </c>
      <c r="R19" s="200" t="str">
        <f t="shared" ref="R19" si="18">IF(AND(Q19&gt;=10,Q19&lt;=20),"IV",IF(AND(Q19&gt;=40,Q19&lt;=120),"III",IF(AND(Q19&gt;=150,Q19&lt;=500),"II",IF(AND(Q19&gt;=600,Q19&lt;=4000),"I",""))))</f>
        <v>III</v>
      </c>
      <c r="S19" s="202" t="str">
        <f t="shared" ref="S19" si="19">IF(AND(R19&gt;="IV",R19&lt;="IV"),"ACEPTABLE",IF(AND(R19&gt;="III",R19&lt;="III"),"ACEPTABLE",IF(AND(R19&gt;="II",R19&lt;="II"),"ACEPTABLE CON CONTROL ESPECIFICO",IF(AND(R19&gt;="I",R19&lt;="I"),"NO ACEPTABLE",""))))</f>
        <v>ACEPTABLE</v>
      </c>
      <c r="T19" s="200">
        <v>1</v>
      </c>
      <c r="U19" s="200" t="s">
        <v>93</v>
      </c>
      <c r="V19" s="200" t="s">
        <v>147</v>
      </c>
      <c r="W19" s="203"/>
      <c r="X19" s="203"/>
      <c r="Y19" s="203"/>
      <c r="Z19" s="204" t="s">
        <v>183</v>
      </c>
      <c r="AA19" s="203"/>
    </row>
    <row r="20" spans="1:28" s="8" customFormat="1" ht="99" customHeight="1">
      <c r="A20" s="281"/>
      <c r="B20" s="266"/>
      <c r="C20" s="267"/>
      <c r="D20" s="302"/>
      <c r="E20" s="22" t="s">
        <v>34</v>
      </c>
      <c r="F20" s="11" t="s">
        <v>57</v>
      </c>
      <c r="G20" s="31" t="s">
        <v>60</v>
      </c>
      <c r="H20" s="21" t="s">
        <v>61</v>
      </c>
      <c r="I20" s="22" t="s">
        <v>38</v>
      </c>
      <c r="J20" s="22" t="s">
        <v>38</v>
      </c>
      <c r="K20" s="22" t="s">
        <v>39</v>
      </c>
      <c r="L20" s="20">
        <v>2</v>
      </c>
      <c r="M20" s="20">
        <v>2</v>
      </c>
      <c r="N20" s="20">
        <f t="shared" si="9"/>
        <v>4</v>
      </c>
      <c r="O20" s="23" t="str">
        <f>LOOKUP(N20,{2;4;6;8;10;12;18;20;24;30;40},{"Bajo";"Bajo";"Medio";"Medio";"Alto";" Alto ";" Alto ";"Alto";"Muy Alto";"Muy Alto";"Muy Alto"})</f>
        <v>Bajo</v>
      </c>
      <c r="P20" s="20">
        <v>25</v>
      </c>
      <c r="Q20" s="24">
        <f t="shared" si="0"/>
        <v>100</v>
      </c>
      <c r="R20" s="25" t="str">
        <f t="shared" si="1"/>
        <v>III</v>
      </c>
      <c r="S20" s="26" t="str">
        <f t="shared" si="2"/>
        <v>ACEPTABLE</v>
      </c>
      <c r="T20" s="22" t="str">
        <f>IF(R20="I","Situación critica. Suspender actividades hasta que el riesgo este bajo control. Intervención urgente",IF(R20="II", "Corregir y adoptar medidas de control inmediato, sin embargo suspenda actividades si el NR  esta por encima de 360", IF(R20="III","Mejorar si es posible, seria conveniente mejorar la intervención y su rentabilidad y se deben hacer comprobaciones periódicas para asegurar que ese riesgo es aceptable",IF(R20="IV","Mantener las medidas de control existentes pero se deberían considerar algunas mejoras","NA"))))</f>
        <v>Mejorar si es posible, seria conveniente mejorar la intervención y su rentabilidad y se deben hacer comprobaciones periódicas para asegurar que ese riesgo es aceptable</v>
      </c>
      <c r="U20" s="22">
        <f>+U18</f>
        <v>2</v>
      </c>
      <c r="V20" s="22" t="s">
        <v>62</v>
      </c>
      <c r="W20" s="22" t="s">
        <v>34</v>
      </c>
      <c r="X20" s="24" t="s">
        <v>47</v>
      </c>
      <c r="Y20" s="24" t="s">
        <v>47</v>
      </c>
      <c r="Z20" s="21" t="s">
        <v>47</v>
      </c>
      <c r="AA20" s="21" t="s">
        <v>95</v>
      </c>
      <c r="AB20" s="42" t="s">
        <v>42</v>
      </c>
    </row>
    <row r="21" spans="1:28" s="8" customFormat="1" ht="99" customHeight="1">
      <c r="A21" s="281"/>
      <c r="B21" s="266"/>
      <c r="C21" s="267"/>
      <c r="D21" s="283"/>
      <c r="E21" s="22" t="s">
        <v>47</v>
      </c>
      <c r="F21" s="11" t="s">
        <v>57</v>
      </c>
      <c r="G21" s="31" t="s">
        <v>68</v>
      </c>
      <c r="H21" s="21" t="s">
        <v>240</v>
      </c>
      <c r="I21" s="22" t="s">
        <v>38</v>
      </c>
      <c r="J21" s="22" t="s">
        <v>38</v>
      </c>
      <c r="K21" s="22" t="s">
        <v>39</v>
      </c>
      <c r="L21" s="20">
        <v>2</v>
      </c>
      <c r="M21" s="20">
        <v>2</v>
      </c>
      <c r="N21" s="20">
        <f t="shared" si="9"/>
        <v>4</v>
      </c>
      <c r="O21" s="23" t="str">
        <f>LOOKUP(N21,{2;4;6;8;10;12;18;20;24;30;40},{"Bajo";"Bajo";"Medio";"Medio";"Alto";" Alto ";" Alto ";"Alto";"Muy Alto";"Muy Alto";"Muy Alto"})</f>
        <v>Bajo</v>
      </c>
      <c r="P21" s="20">
        <v>25</v>
      </c>
      <c r="Q21" s="24">
        <f t="shared" si="0"/>
        <v>100</v>
      </c>
      <c r="R21" s="25" t="str">
        <f t="shared" si="1"/>
        <v>III</v>
      </c>
      <c r="S21" s="26" t="str">
        <f t="shared" si="2"/>
        <v>ACEPTABLE</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Mejorar si es posible, seria conveniente mejorar la intervención y su rentabilidad y se deben hacer comprobaciones periódicas para asegurar que ese riesgo es aceptable</v>
      </c>
      <c r="U21" s="22">
        <f>+U20</f>
        <v>2</v>
      </c>
      <c r="V21" s="22" t="s">
        <v>69</v>
      </c>
      <c r="W21" s="22" t="s">
        <v>47</v>
      </c>
      <c r="X21" s="24" t="s">
        <v>47</v>
      </c>
      <c r="Y21" s="24" t="s">
        <v>47</v>
      </c>
      <c r="Z21" s="21" t="s">
        <v>47</v>
      </c>
      <c r="AA21" s="31" t="s">
        <v>241</v>
      </c>
      <c r="AB21" s="42" t="s">
        <v>47</v>
      </c>
    </row>
    <row r="22" spans="1:28">
      <c r="A22" s="33"/>
      <c r="B22" s="33"/>
      <c r="C22" s="33"/>
      <c r="D22" s="33"/>
      <c r="E22" s="34"/>
      <c r="F22" s="33"/>
      <c r="G22" s="33"/>
      <c r="H22" s="33"/>
      <c r="I22" s="33"/>
      <c r="J22" s="33"/>
      <c r="K22" s="33"/>
      <c r="L22" s="33"/>
      <c r="M22" s="33"/>
      <c r="N22" s="33"/>
      <c r="O22" s="33"/>
      <c r="P22" s="33"/>
      <c r="Q22" s="33"/>
      <c r="R22" s="33"/>
      <c r="S22" s="33"/>
      <c r="T22" s="33"/>
      <c r="U22" s="33"/>
      <c r="V22" s="33"/>
      <c r="W22" s="33"/>
      <c r="X22" s="33"/>
      <c r="Y22" s="33"/>
      <c r="Z22" s="33"/>
      <c r="AA22" s="33"/>
      <c r="AB22" s="33"/>
    </row>
    <row r="23" spans="1:28">
      <c r="A23" s="33"/>
      <c r="B23" s="33"/>
      <c r="C23" s="33"/>
      <c r="D23" s="33"/>
      <c r="E23" s="34"/>
      <c r="F23" s="33"/>
      <c r="G23" s="33"/>
      <c r="H23" s="33"/>
      <c r="I23" s="33"/>
      <c r="J23" s="33"/>
      <c r="K23" s="33"/>
      <c r="L23" s="33"/>
      <c r="M23" s="33"/>
      <c r="N23" s="33"/>
      <c r="O23" s="33"/>
      <c r="P23" s="33"/>
      <c r="Q23" s="33"/>
      <c r="R23" s="33"/>
      <c r="S23" s="33"/>
      <c r="T23" s="33"/>
      <c r="U23" s="33"/>
      <c r="V23" s="33"/>
      <c r="W23" s="33"/>
      <c r="X23" s="33"/>
      <c r="Y23" s="33"/>
      <c r="Z23" s="33"/>
      <c r="AA23" s="33"/>
      <c r="AB23" s="33"/>
    </row>
    <row r="24" spans="1:28">
      <c r="A24" s="33"/>
      <c r="B24" s="33"/>
      <c r="C24" s="33"/>
      <c r="D24" s="33"/>
      <c r="E24" s="34"/>
      <c r="F24" s="33"/>
      <c r="G24" s="33"/>
      <c r="H24" s="33"/>
      <c r="I24" s="33"/>
      <c r="J24" s="33"/>
      <c r="K24" s="33"/>
      <c r="L24" s="33"/>
      <c r="M24" s="33"/>
      <c r="N24" s="33"/>
      <c r="O24" s="33"/>
      <c r="P24" s="33"/>
      <c r="Q24" s="33"/>
      <c r="R24" s="33"/>
      <c r="S24" s="33"/>
      <c r="T24" s="33"/>
      <c r="U24" s="33"/>
      <c r="V24" s="33"/>
      <c r="W24" s="33"/>
      <c r="X24" s="33"/>
      <c r="Y24" s="33"/>
      <c r="Z24" s="33"/>
      <c r="AA24" s="33"/>
      <c r="AB24" s="33"/>
    </row>
    <row r="25" spans="1:28">
      <c r="A25" s="33"/>
      <c r="B25" s="33"/>
      <c r="C25" s="33"/>
      <c r="D25" s="33"/>
      <c r="E25" s="34"/>
      <c r="F25" s="33"/>
      <c r="G25" s="33"/>
      <c r="H25" s="33"/>
      <c r="I25" s="33"/>
      <c r="J25" s="33"/>
      <c r="K25" s="33"/>
      <c r="L25" s="33"/>
      <c r="M25" s="33"/>
      <c r="N25" s="33"/>
      <c r="O25" s="33"/>
      <c r="P25" s="33"/>
      <c r="Q25" s="33"/>
      <c r="R25" s="33"/>
      <c r="S25" s="33"/>
      <c r="T25" s="33"/>
      <c r="U25" s="33"/>
      <c r="V25" s="33"/>
      <c r="W25" s="33"/>
      <c r="X25" s="33"/>
      <c r="Y25" s="33"/>
      <c r="Z25" s="33"/>
      <c r="AA25" s="33"/>
      <c r="AB25" s="33"/>
    </row>
    <row r="26" spans="1:28">
      <c r="A26" s="33"/>
      <c r="B26" s="33"/>
      <c r="C26" s="33"/>
      <c r="D26" s="33"/>
      <c r="E26" s="34"/>
      <c r="F26" s="33"/>
      <c r="G26" s="33"/>
      <c r="H26" s="33"/>
      <c r="I26" s="33"/>
      <c r="J26" s="33"/>
      <c r="K26" s="33"/>
      <c r="L26" s="33"/>
      <c r="M26" s="33"/>
      <c r="N26" s="33"/>
      <c r="O26" s="33"/>
      <c r="P26" s="33"/>
      <c r="Q26" s="33"/>
      <c r="R26" s="33"/>
      <c r="S26" s="33"/>
      <c r="T26" s="33"/>
      <c r="U26" s="33"/>
      <c r="V26" s="33"/>
      <c r="W26" s="33"/>
      <c r="X26" s="33"/>
      <c r="Y26" s="33"/>
      <c r="Z26" s="33"/>
      <c r="AA26" s="33"/>
      <c r="AB26" s="33"/>
    </row>
    <row r="27" spans="1:28">
      <c r="A27" s="33"/>
      <c r="B27" s="33"/>
      <c r="C27" s="33"/>
      <c r="D27" s="33"/>
      <c r="E27" s="34"/>
      <c r="F27" s="33"/>
      <c r="G27" s="33"/>
      <c r="H27" s="33"/>
      <c r="I27" s="33"/>
      <c r="J27" s="33"/>
      <c r="K27" s="33"/>
      <c r="L27" s="33"/>
      <c r="M27" s="33"/>
      <c r="N27" s="33"/>
      <c r="O27" s="33"/>
      <c r="P27" s="33"/>
      <c r="Q27" s="33"/>
      <c r="R27" s="33"/>
      <c r="S27" s="33"/>
      <c r="T27" s="33"/>
      <c r="U27" s="33"/>
      <c r="V27" s="33"/>
      <c r="W27" s="33"/>
      <c r="X27" s="33"/>
      <c r="Y27" s="33"/>
      <c r="Z27" s="33"/>
      <c r="AA27" s="33"/>
      <c r="AB27" s="33"/>
    </row>
    <row r="28" spans="1:28">
      <c r="A28" s="33"/>
      <c r="B28" s="33"/>
      <c r="C28" s="33"/>
      <c r="D28" s="33"/>
      <c r="E28" s="34"/>
      <c r="F28" s="33"/>
      <c r="G28" s="33"/>
      <c r="H28" s="33"/>
      <c r="I28" s="33"/>
      <c r="J28" s="33"/>
      <c r="K28" s="33"/>
      <c r="L28" s="33"/>
      <c r="M28" s="33"/>
      <c r="N28" s="33"/>
      <c r="O28" s="33"/>
      <c r="P28" s="33"/>
      <c r="Q28" s="33"/>
      <c r="R28" s="33"/>
      <c r="S28" s="33"/>
      <c r="T28" s="33"/>
      <c r="U28" s="33"/>
      <c r="V28" s="33"/>
      <c r="W28" s="33"/>
      <c r="X28" s="33"/>
      <c r="Y28" s="33"/>
      <c r="Z28" s="33"/>
      <c r="AA28" s="33"/>
      <c r="AB28" s="33"/>
    </row>
    <row r="29" spans="1:28">
      <c r="A29" s="33"/>
      <c r="B29" s="33"/>
      <c r="C29" s="33"/>
      <c r="D29" s="33"/>
      <c r="E29" s="34"/>
      <c r="F29" s="33"/>
      <c r="G29" s="33"/>
      <c r="H29" s="33"/>
      <c r="I29" s="33"/>
      <c r="J29" s="33"/>
      <c r="K29" s="33"/>
      <c r="L29" s="33"/>
      <c r="M29" s="33"/>
      <c r="N29" s="33"/>
      <c r="O29" s="33"/>
      <c r="P29" s="33"/>
      <c r="Q29" s="33"/>
      <c r="R29" s="33"/>
      <c r="S29" s="33"/>
      <c r="T29" s="33"/>
      <c r="U29" s="33"/>
      <c r="V29" s="33"/>
      <c r="W29" s="33"/>
      <c r="X29" s="33"/>
      <c r="Y29" s="33"/>
      <c r="Z29" s="33"/>
      <c r="AA29" s="33"/>
      <c r="AB29" s="33"/>
    </row>
    <row r="30" spans="1:28">
      <c r="A30" s="33"/>
      <c r="B30" s="33"/>
      <c r="C30" s="33"/>
      <c r="D30" s="33"/>
      <c r="E30" s="34"/>
      <c r="F30" s="33"/>
      <c r="G30" s="33"/>
      <c r="H30" s="33"/>
      <c r="I30" s="33"/>
      <c r="J30" s="33"/>
      <c r="K30" s="33"/>
      <c r="L30" s="33"/>
      <c r="M30" s="33"/>
      <c r="N30" s="33"/>
      <c r="O30" s="33"/>
      <c r="P30" s="33"/>
      <c r="Q30" s="33"/>
      <c r="R30" s="33"/>
      <c r="S30" s="33"/>
      <c r="T30" s="33"/>
      <c r="U30" s="33"/>
      <c r="V30" s="33"/>
      <c r="W30" s="33"/>
      <c r="X30" s="33"/>
      <c r="Y30" s="33"/>
      <c r="Z30" s="33"/>
      <c r="AA30" s="33"/>
      <c r="AB30" s="33"/>
    </row>
    <row r="31" spans="1:28">
      <c r="A31" s="33"/>
      <c r="B31" s="33"/>
      <c r="C31" s="33"/>
      <c r="D31" s="33"/>
      <c r="E31" s="34"/>
      <c r="F31" s="33"/>
      <c r="G31" s="33"/>
      <c r="H31" s="33"/>
      <c r="I31" s="33"/>
      <c r="J31" s="33"/>
      <c r="K31" s="33"/>
      <c r="L31" s="33"/>
      <c r="M31" s="33"/>
      <c r="N31" s="33"/>
      <c r="O31" s="33"/>
      <c r="P31" s="33"/>
      <c r="Q31" s="33"/>
      <c r="R31" s="33"/>
      <c r="S31" s="33"/>
      <c r="T31" s="33"/>
      <c r="U31" s="33"/>
      <c r="V31" s="33"/>
      <c r="W31" s="33"/>
      <c r="X31" s="33"/>
      <c r="Y31" s="33"/>
      <c r="Z31" s="33"/>
      <c r="AA31" s="33"/>
      <c r="AB31" s="33"/>
    </row>
    <row r="32" spans="1:28">
      <c r="A32" s="33"/>
      <c r="B32" s="33"/>
      <c r="C32" s="33"/>
      <c r="D32" s="33"/>
      <c r="E32" s="34"/>
      <c r="F32" s="33"/>
      <c r="G32" s="33"/>
      <c r="H32" s="33"/>
      <c r="I32" s="33"/>
      <c r="J32" s="33"/>
      <c r="K32" s="33"/>
      <c r="L32" s="33"/>
      <c r="M32" s="33"/>
      <c r="N32" s="33"/>
      <c r="O32" s="33"/>
      <c r="P32" s="33"/>
      <c r="Q32" s="33"/>
      <c r="R32" s="33"/>
      <c r="S32" s="33"/>
      <c r="T32" s="33"/>
      <c r="U32" s="33"/>
      <c r="V32" s="33"/>
      <c r="W32" s="33"/>
      <c r="X32" s="33"/>
      <c r="Y32" s="33"/>
      <c r="Z32" s="33"/>
      <c r="AA32" s="33"/>
      <c r="AB32" s="33"/>
    </row>
    <row r="33" spans="1:28">
      <c r="A33" s="33"/>
      <c r="B33" s="33"/>
      <c r="C33" s="33"/>
      <c r="D33" s="33"/>
      <c r="E33" s="34"/>
      <c r="F33" s="33"/>
      <c r="G33" s="33"/>
      <c r="H33" s="33"/>
      <c r="I33" s="33"/>
      <c r="J33" s="33"/>
      <c r="K33" s="33"/>
      <c r="L33" s="33"/>
      <c r="M33" s="33"/>
      <c r="N33" s="33"/>
      <c r="O33" s="33"/>
      <c r="P33" s="33"/>
      <c r="Q33" s="33"/>
      <c r="R33" s="33"/>
      <c r="S33" s="33"/>
      <c r="T33" s="33"/>
      <c r="U33" s="33"/>
      <c r="V33" s="33"/>
      <c r="W33" s="33"/>
      <c r="X33" s="33"/>
      <c r="Y33" s="33"/>
      <c r="Z33" s="33"/>
      <c r="AA33" s="33"/>
      <c r="AB33" s="33"/>
    </row>
    <row r="34" spans="1:28">
      <c r="A34" s="33"/>
      <c r="B34" s="33"/>
      <c r="C34" s="33"/>
      <c r="D34" s="33"/>
      <c r="E34" s="34"/>
      <c r="F34" s="33"/>
      <c r="G34" s="33"/>
      <c r="H34" s="33"/>
      <c r="I34" s="33"/>
      <c r="J34" s="33"/>
      <c r="K34" s="33"/>
      <c r="L34" s="33"/>
      <c r="M34" s="33"/>
      <c r="N34" s="33"/>
      <c r="O34" s="33"/>
      <c r="P34" s="33"/>
      <c r="Q34" s="33"/>
      <c r="R34" s="33"/>
      <c r="S34" s="33"/>
      <c r="T34" s="33"/>
      <c r="U34" s="33"/>
      <c r="V34" s="33"/>
      <c r="W34" s="33"/>
      <c r="X34" s="33"/>
      <c r="Y34" s="33"/>
      <c r="Z34" s="33"/>
      <c r="AA34" s="33"/>
      <c r="AB34" s="33"/>
    </row>
    <row r="35" spans="1:28">
      <c r="A35" s="33"/>
      <c r="B35" s="33"/>
      <c r="C35" s="33"/>
      <c r="D35" s="33"/>
      <c r="E35" s="34"/>
      <c r="F35" s="33"/>
      <c r="G35" s="33"/>
      <c r="H35" s="33"/>
      <c r="I35" s="33"/>
      <c r="J35" s="33"/>
      <c r="K35" s="33"/>
      <c r="L35" s="33"/>
      <c r="M35" s="33"/>
      <c r="N35" s="33"/>
      <c r="O35" s="33"/>
      <c r="P35" s="33"/>
      <c r="Q35" s="33"/>
      <c r="R35" s="33"/>
      <c r="S35" s="33"/>
      <c r="T35" s="33"/>
      <c r="U35" s="33"/>
      <c r="V35" s="33"/>
      <c r="W35" s="33"/>
      <c r="X35" s="33"/>
      <c r="Y35" s="33"/>
      <c r="Z35" s="33"/>
      <c r="AA35" s="33"/>
      <c r="AB35" s="33"/>
    </row>
    <row r="36" spans="1:28">
      <c r="A36" s="33"/>
      <c r="B36" s="33"/>
      <c r="C36" s="33"/>
      <c r="D36" s="33"/>
      <c r="E36" s="34"/>
      <c r="F36" s="33"/>
      <c r="G36" s="33"/>
      <c r="H36" s="33"/>
      <c r="I36" s="33"/>
      <c r="J36" s="33"/>
      <c r="K36" s="33"/>
      <c r="L36" s="33"/>
      <c r="M36" s="33"/>
      <c r="N36" s="33"/>
      <c r="O36" s="33"/>
      <c r="P36" s="33"/>
      <c r="Q36" s="33"/>
      <c r="R36" s="33"/>
      <c r="S36" s="33"/>
      <c r="T36" s="33"/>
      <c r="U36" s="33"/>
      <c r="V36" s="33"/>
      <c r="W36" s="33"/>
      <c r="X36" s="33"/>
      <c r="Y36" s="33"/>
      <c r="Z36" s="33"/>
      <c r="AA36" s="33"/>
      <c r="AB36" s="33"/>
    </row>
    <row r="37" spans="1:28">
      <c r="A37" s="33"/>
      <c r="B37" s="33"/>
      <c r="C37" s="33"/>
      <c r="D37" s="33"/>
      <c r="E37" s="34"/>
      <c r="F37" s="33"/>
      <c r="G37" s="33"/>
      <c r="H37" s="33"/>
      <c r="I37" s="33"/>
      <c r="J37" s="33"/>
      <c r="K37" s="33"/>
      <c r="L37" s="33"/>
      <c r="M37" s="33"/>
      <c r="N37" s="33"/>
      <c r="O37" s="33"/>
      <c r="P37" s="33"/>
      <c r="Q37" s="33"/>
      <c r="R37" s="33"/>
      <c r="S37" s="33"/>
      <c r="T37" s="33"/>
      <c r="U37" s="33"/>
      <c r="V37" s="33"/>
      <c r="W37" s="33"/>
      <c r="X37" s="33"/>
      <c r="Y37" s="33"/>
      <c r="Z37" s="33"/>
      <c r="AA37" s="33"/>
      <c r="AB37" s="33"/>
    </row>
    <row r="38" spans="1:28">
      <c r="A38" s="33"/>
      <c r="B38" s="33"/>
      <c r="C38" s="33"/>
      <c r="D38" s="33"/>
      <c r="E38" s="34"/>
      <c r="F38" s="33"/>
      <c r="G38" s="33"/>
      <c r="H38" s="33"/>
      <c r="I38" s="33"/>
      <c r="J38" s="33"/>
      <c r="K38" s="33"/>
      <c r="L38" s="33"/>
      <c r="M38" s="33"/>
      <c r="N38" s="33"/>
      <c r="O38" s="33"/>
      <c r="P38" s="33"/>
      <c r="Q38" s="33"/>
      <c r="R38" s="33"/>
      <c r="S38" s="33"/>
      <c r="T38" s="33"/>
      <c r="U38" s="33"/>
      <c r="V38" s="33"/>
      <c r="W38" s="33"/>
      <c r="X38" s="33"/>
      <c r="Y38" s="33"/>
      <c r="Z38" s="33"/>
      <c r="AA38" s="33"/>
      <c r="AB38" s="33"/>
    </row>
    <row r="39" spans="1:28">
      <c r="A39" s="33"/>
      <c r="B39" s="33"/>
      <c r="C39" s="33"/>
      <c r="D39" s="33"/>
      <c r="E39" s="34"/>
      <c r="F39" s="33"/>
      <c r="G39" s="33"/>
      <c r="H39" s="33"/>
      <c r="I39" s="33"/>
      <c r="J39" s="33"/>
      <c r="K39" s="33"/>
      <c r="L39" s="33"/>
      <c r="M39" s="33"/>
      <c r="N39" s="33"/>
      <c r="O39" s="33"/>
      <c r="P39" s="33"/>
      <c r="Q39" s="33"/>
      <c r="R39" s="33"/>
      <c r="S39" s="33"/>
      <c r="T39" s="33"/>
      <c r="U39" s="33"/>
      <c r="V39" s="33"/>
      <c r="W39" s="33"/>
      <c r="X39" s="33"/>
      <c r="Y39" s="33"/>
      <c r="Z39" s="33"/>
      <c r="AA39" s="33"/>
      <c r="AB39" s="33"/>
    </row>
    <row r="40" spans="1:28">
      <c r="A40" s="33"/>
      <c r="B40" s="33"/>
      <c r="C40" s="33"/>
      <c r="D40" s="33"/>
      <c r="E40" s="34"/>
      <c r="F40" s="33"/>
      <c r="G40" s="33"/>
      <c r="H40" s="33"/>
      <c r="I40" s="33"/>
      <c r="J40" s="33"/>
      <c r="K40" s="33"/>
      <c r="L40" s="33"/>
      <c r="M40" s="33"/>
      <c r="N40" s="33"/>
      <c r="O40" s="33"/>
      <c r="P40" s="33"/>
      <c r="Q40" s="33"/>
      <c r="R40" s="33"/>
      <c r="S40" s="33"/>
      <c r="T40" s="33"/>
      <c r="U40" s="33"/>
      <c r="V40" s="33"/>
      <c r="W40" s="33"/>
      <c r="X40" s="33"/>
      <c r="Y40" s="33"/>
      <c r="Z40" s="33"/>
      <c r="AA40" s="33"/>
      <c r="AB40" s="33"/>
    </row>
    <row r="41" spans="1:28">
      <c r="M41"/>
      <c r="N41"/>
      <c r="Q41"/>
      <c r="R41"/>
      <c r="S41"/>
      <c r="T41"/>
      <c r="U41"/>
      <c r="V41"/>
      <c r="AA41"/>
    </row>
  </sheetData>
  <mergeCells count="24">
    <mergeCell ref="A2:G5"/>
    <mergeCell ref="H2:AB2"/>
    <mergeCell ref="H3:AB3"/>
    <mergeCell ref="H4:AB4"/>
    <mergeCell ref="H5:O5"/>
    <mergeCell ref="P5:T5"/>
    <mergeCell ref="U5:Z5"/>
    <mergeCell ref="AA5:AB5"/>
    <mergeCell ref="A9:A21"/>
    <mergeCell ref="B9:B21"/>
    <mergeCell ref="C9:C21"/>
    <mergeCell ref="D9:D21"/>
    <mergeCell ref="A6:AB6"/>
    <mergeCell ref="A7:A8"/>
    <mergeCell ref="B7:B8"/>
    <mergeCell ref="C7:C8"/>
    <mergeCell ref="E7:E8"/>
    <mergeCell ref="G7:G8"/>
    <mergeCell ref="F7:F8"/>
    <mergeCell ref="H7:H8"/>
    <mergeCell ref="I7:K7"/>
    <mergeCell ref="L7:S7"/>
    <mergeCell ref="U7:W7"/>
    <mergeCell ref="X7:AB7"/>
  </mergeCells>
  <conditionalFormatting sqref="O7:O8">
    <cfRule type="containsText" dxfId="195" priority="49" stopIfTrue="1" operator="containsText" text="BAJO">
      <formula>NOT(ISERROR(SEARCH("BAJO",O7)))</formula>
    </cfRule>
    <cfRule type="containsText" dxfId="194" priority="48" stopIfTrue="1" operator="containsText" text="MEDIO">
      <formula>NOT(ISERROR(SEARCH("MEDIO",O7)))</formula>
    </cfRule>
    <cfRule type="containsText" dxfId="193" priority="47" stopIfTrue="1" operator="containsText" text="MEDIO">
      <formula>NOT(ISERROR(SEARCH("MEDIO",O7)))</formula>
    </cfRule>
  </conditionalFormatting>
  <conditionalFormatting sqref="O9 O16:O18 O20:O21">
    <cfRule type="cellIs" dxfId="192" priority="38" stopIfTrue="1" operator="equal">
      <formula>"MEDIO"</formula>
    </cfRule>
    <cfRule type="cellIs" dxfId="191" priority="37" stopIfTrue="1" operator="equal">
      <formula>"ALTO"</formula>
    </cfRule>
    <cfRule type="cellIs" dxfId="190" priority="39" stopIfTrue="1" operator="equal">
      <formula>"BAJO"</formula>
    </cfRule>
  </conditionalFormatting>
  <conditionalFormatting sqref="O10">
    <cfRule type="containsText" dxfId="189" priority="13" stopIfTrue="1" operator="containsText" text="ALTO">
      <formula>NOT(ISERROR(SEARCH("ALTO",#REF!)))</formula>
    </cfRule>
    <cfRule type="containsText" dxfId="188" priority="14" stopIfTrue="1" operator="containsText" text="MEDIO">
      <formula>NOT(ISERROR(SEARCH("MEDIO",#REF!)))</formula>
    </cfRule>
    <cfRule type="containsText" dxfId="187" priority="15" stopIfTrue="1" operator="containsText" text="BAJO">
      <formula>NOT(ISERROR(SEARCH("BAJO",#REF!)))</formula>
    </cfRule>
  </conditionalFormatting>
  <conditionalFormatting sqref="O11:O13">
    <cfRule type="cellIs" dxfId="186" priority="19" stopIfTrue="1" operator="equal">
      <formula>"ALTO"</formula>
    </cfRule>
    <cfRule type="cellIs" dxfId="185" priority="20" stopIfTrue="1" operator="equal">
      <formula>"MEDIO"</formula>
    </cfRule>
    <cfRule type="cellIs" dxfId="184" priority="21" stopIfTrue="1" operator="equal">
      <formula>"BAJO"</formula>
    </cfRule>
  </conditionalFormatting>
  <conditionalFormatting sqref="O14">
    <cfRule type="containsText" dxfId="183" priority="2" stopIfTrue="1" operator="containsText" text="MEDIO">
      <formula>NOT(ISERROR(SEARCH("MEDIO",#REF!)))</formula>
    </cfRule>
    <cfRule type="containsText" dxfId="182" priority="3" stopIfTrue="1" operator="containsText" text="BAJO">
      <formula>NOT(ISERROR(SEARCH("BAJO",#REF!)))</formula>
    </cfRule>
    <cfRule type="containsText" dxfId="181" priority="1" stopIfTrue="1" operator="containsText" text="ALTO">
      <formula>NOT(ISERROR(SEARCH("ALTO",#REF!)))</formula>
    </cfRule>
  </conditionalFormatting>
  <conditionalFormatting sqref="O15">
    <cfRule type="cellIs" dxfId="180" priority="33" stopIfTrue="1" operator="equal">
      <formula>"BAJO"</formula>
    </cfRule>
    <cfRule type="containsText" dxfId="179" priority="36" stopIfTrue="1" operator="containsText" text="BAJO">
      <formula>NOT(ISERROR(SEARCH("BAJO",O15)))</formula>
    </cfRule>
    <cfRule type="containsText" dxfId="178" priority="35" stopIfTrue="1" operator="containsText" text="MEDIO">
      <formula>NOT(ISERROR(SEARCH("MEDIO",O15)))</formula>
    </cfRule>
    <cfRule type="containsText" dxfId="177" priority="34" stopIfTrue="1" operator="containsText" text="MEDIO">
      <formula>NOT(ISERROR(SEARCH("MEDIO",O15)))</formula>
    </cfRule>
    <cfRule type="cellIs" dxfId="176" priority="32" stopIfTrue="1" operator="equal">
      <formula>"alto"</formula>
    </cfRule>
  </conditionalFormatting>
  <conditionalFormatting sqref="R9 R11:R12 R20:R21">
    <cfRule type="cellIs" dxfId="172" priority="46" stopIfTrue="1" operator="equal">
      <formula>"I"</formula>
    </cfRule>
    <cfRule type="cellIs" dxfId="171" priority="43" stopIfTrue="1" operator="equal">
      <formula>"IV"</formula>
    </cfRule>
    <cfRule type="cellIs" dxfId="170" priority="44" stopIfTrue="1" operator="equal">
      <formula>"III"</formula>
    </cfRule>
    <cfRule type="cellIs" dxfId="169" priority="45" stopIfTrue="1" operator="equal">
      <formula>"II"</formula>
    </cfRule>
  </conditionalFormatting>
  <conditionalFormatting sqref="R15:R18">
    <cfRule type="cellIs" dxfId="168" priority="28" stopIfTrue="1" operator="equal">
      <formula>"IV"</formula>
    </cfRule>
    <cfRule type="cellIs" dxfId="167" priority="31" stopIfTrue="1" operator="equal">
      <formula>"I"</formula>
    </cfRule>
    <cfRule type="cellIs" dxfId="166" priority="30" stopIfTrue="1" operator="equal">
      <formula>"II"</formula>
    </cfRule>
    <cfRule type="cellIs" dxfId="165" priority="29" stopIfTrue="1" operator="equal">
      <formula>"III"</formula>
    </cfRule>
  </conditionalFormatting>
  <conditionalFormatting sqref="S9 S20:S21">
    <cfRule type="cellIs" dxfId="164" priority="40" stopIfTrue="1" operator="equal">
      <formula>"ACEPTABLE"</formula>
    </cfRule>
    <cfRule type="cellIs" dxfId="163" priority="41" stopIfTrue="1" operator="equal">
      <formula>"ACEPTABLE CON CONTROL"</formula>
    </cfRule>
    <cfRule type="cellIs" dxfId="162" priority="42" stopIfTrue="1" operator="equal">
      <formula>"NO ACEPTABLE"</formula>
    </cfRule>
  </conditionalFormatting>
  <conditionalFormatting sqref="S10">
    <cfRule type="containsText" dxfId="161" priority="16" stopIfTrue="1" operator="containsText" text="NO ACEPTABLE">
      <formula>NOT(ISERROR(SEARCH("NO ACEPTABLE",#REF!)))</formula>
    </cfRule>
    <cfRule type="notContainsText" dxfId="160" priority="18" stopIfTrue="1" operator="notContains" text="CONTROL">
      <formula>ISERROR(SEARCH("CONTROL",#REF!))</formula>
    </cfRule>
    <cfRule type="containsText" dxfId="159" priority="17" stopIfTrue="1" operator="containsText" text="CONTROL">
      <formula>NOT(ISERROR(SEARCH("CONTROL",#REF!)))</formula>
    </cfRule>
  </conditionalFormatting>
  <conditionalFormatting sqref="S11:S13">
    <cfRule type="cellIs" dxfId="158" priority="24" stopIfTrue="1" operator="equal">
      <formula>"NO ACEPTABLE"</formula>
    </cfRule>
    <cfRule type="cellIs" dxfId="157" priority="23" stopIfTrue="1" operator="equal">
      <formula>"ACEPTABLE CON CONTROL"</formula>
    </cfRule>
    <cfRule type="cellIs" dxfId="156" priority="22" stopIfTrue="1" operator="equal">
      <formula>"ACEPTABLE"</formula>
    </cfRule>
  </conditionalFormatting>
  <conditionalFormatting sqref="S14">
    <cfRule type="containsText" dxfId="155" priority="5" stopIfTrue="1" operator="containsText" text="CONTROL">
      <formula>NOT(ISERROR(SEARCH("CONTROL",#REF!)))</formula>
    </cfRule>
    <cfRule type="notContainsText" dxfId="154" priority="6" stopIfTrue="1" operator="notContains" text="CONTROL">
      <formula>ISERROR(SEARCH("CONTROL",#REF!))</formula>
    </cfRule>
    <cfRule type="containsText" dxfId="153" priority="4" stopIfTrue="1" operator="containsText" text="NO ACEPTABLE">
      <formula>NOT(ISERROR(SEARCH("NO ACEPTABLE",#REF!)))</formula>
    </cfRule>
  </conditionalFormatting>
  <conditionalFormatting sqref="S15:S18">
    <cfRule type="cellIs" dxfId="152" priority="26" stopIfTrue="1" operator="equal">
      <formula>"ACEPTABLE CON CONTROL"</formula>
    </cfRule>
    <cfRule type="cellIs" dxfId="151" priority="27" stopIfTrue="1" operator="equal">
      <formula>"NO ACEPTABLE"</formula>
    </cfRule>
    <cfRule type="cellIs" dxfId="150" priority="25" stopIfTrue="1" operator="equal">
      <formula>"ACEPTABLE"</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9 P20:P21 P11:P13 P15:P18" xr:uid="{00000000-0002-0000-0600-000000000000}">
      <formula1>"100,60,25,10"</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L9 L20:L21 L11:L13 L15:L18" xr:uid="{00000000-0002-0000-0600-000001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9 M20:M21 M11:M13 M15:M18" xr:uid="{00000000-0002-0000-0600-000002000000}">
      <formula1>"4,3,2,1"</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7" stopIfTrue="1" operator="containsText" text="ALTO" id="{AD5E7E86-40CC-4C99-B0DA-32B31FF05D07}">
            <xm:f>NOT(ISERROR(SEARCH("ALTO",'SERVICIOS GENERALES'!O18)))</xm:f>
            <x14:dxf>
              <fill>
                <patternFill>
                  <bgColor rgb="FFFF0000"/>
                </patternFill>
              </fill>
            </x14:dxf>
          </x14:cfRule>
          <x14:cfRule type="containsText" priority="8" stopIfTrue="1" operator="containsText" text="MEDIO" id="{9A90C5D6-D7B6-498B-B4AC-A0B9221D742B}">
            <xm:f>NOT(ISERROR(SEARCH("MEDIO",'SERVICIOS GENERALES'!O18)))</xm:f>
            <x14:dxf>
              <fill>
                <patternFill>
                  <bgColor rgb="FFFFFF00"/>
                </patternFill>
              </fill>
            </x14:dxf>
          </x14:cfRule>
          <x14:cfRule type="containsText" priority="9" stopIfTrue="1" operator="containsText" text="BAJO" id="{577F0BE9-0CE4-444E-AD86-F45EC3031A5B}">
            <xm:f>NOT(ISERROR(SEARCH("BAJO",'SERVICIOS GENERALES'!O18)))</xm:f>
            <x14:dxf>
              <fill>
                <patternFill>
                  <bgColor theme="6"/>
                </patternFill>
              </fill>
            </x14:dxf>
          </x14:cfRule>
          <xm:sqref>O19</xm:sqref>
        </x14:conditionalFormatting>
        <x14:conditionalFormatting xmlns:xm="http://schemas.microsoft.com/office/excel/2006/main">
          <x14:cfRule type="containsText" priority="10" stopIfTrue="1" operator="containsText" text="NO ACEPTABLE" id="{9E94CF1A-C728-4A57-9803-66C5E2B656ED}">
            <xm:f>NOT(ISERROR(SEARCH("NO ACEPTABLE",'SERVICIOS GENERALES'!S18)))</xm:f>
            <x14:dxf>
              <fill>
                <patternFill>
                  <bgColor rgb="FFFF0000"/>
                </patternFill>
              </fill>
            </x14:dxf>
          </x14:cfRule>
          <x14:cfRule type="containsText" priority="11" stopIfTrue="1" operator="containsText" text="CONTROL" id="{D7BD680D-5CE9-4927-8BFC-D41DC2ACE341}">
            <xm:f>NOT(ISERROR(SEARCH("CONTROL",'SERVICIOS GENERALES'!S18)))</xm:f>
            <x14:dxf>
              <fill>
                <patternFill>
                  <bgColor rgb="FFFFFF00"/>
                </patternFill>
              </fill>
            </x14:dxf>
          </x14:cfRule>
          <x14:cfRule type="notContainsText" priority="12" stopIfTrue="1" operator="notContains" text="CONTROL" id="{954CDE8D-CEC1-44CB-9BD7-83DBE7F94664}">
            <xm:f>ISERROR(SEARCH("CONTROL",'SERVICIOS GENERALES'!S18))</xm:f>
            <x14:dxf>
              <fill>
                <patternFill>
                  <bgColor theme="6" tint="-0.24994659260841701"/>
                </patternFill>
              </fill>
            </x14:dxf>
          </x14:cfRule>
          <xm:sqref>S19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N23"/>
  <sheetViews>
    <sheetView topLeftCell="C3" zoomScale="60" zoomScaleNormal="60" workbookViewId="0">
      <pane xSplit="2" ySplit="4" topLeftCell="S7" activePane="bottomRight" state="frozen"/>
      <selection activeCell="C3" sqref="C3"/>
      <selection pane="topRight" activeCell="E3" sqref="E3"/>
      <selection pane="bottomLeft" activeCell="C7" sqref="C7"/>
      <selection pane="bottomRight" activeCell="P4" sqref="P4:T4"/>
    </sheetView>
  </sheetViews>
  <sheetFormatPr baseColWidth="10" defaultRowHeight="15.75"/>
  <cols>
    <col min="1" max="1" width="26.28515625" style="127" customWidth="1"/>
    <col min="2" max="2" width="15.7109375" style="127" customWidth="1"/>
    <col min="3" max="3" width="15.140625" style="127" customWidth="1"/>
    <col min="4" max="4" width="19" style="127" customWidth="1"/>
    <col min="5" max="5" width="12" style="142" customWidth="1"/>
    <col min="6" max="6" width="39" style="127" customWidth="1"/>
    <col min="7" max="7" width="44.42578125" style="127" customWidth="1"/>
    <col min="8" max="8" width="40.5703125" style="142" customWidth="1"/>
    <col min="9" max="9" width="33.85546875" style="127" customWidth="1"/>
    <col min="10" max="10" width="37.5703125" style="127" customWidth="1"/>
    <col min="11" max="11" width="39.85546875" style="127" customWidth="1"/>
    <col min="12" max="18" width="10.7109375" style="127" customWidth="1"/>
    <col min="19" max="19" width="32.7109375" style="127" customWidth="1"/>
    <col min="20" max="20" width="20.42578125" style="127" customWidth="1"/>
    <col min="21" max="21" width="36.28515625" style="127" customWidth="1"/>
    <col min="22" max="22" width="18.7109375" style="127" customWidth="1"/>
    <col min="23" max="23" width="18.28515625" style="127" customWidth="1"/>
    <col min="24" max="24" width="30.85546875" style="127" customWidth="1"/>
    <col min="25" max="25" width="10.7109375" style="127" customWidth="1"/>
    <col min="26" max="26" width="74.85546875" style="127" customWidth="1"/>
    <col min="27" max="27" width="23.140625" style="127" customWidth="1"/>
    <col min="28" max="255" width="11.42578125" style="127"/>
    <col min="256" max="256" width="26.28515625" style="127" customWidth="1"/>
    <col min="257" max="257" width="15.7109375" style="127" customWidth="1"/>
    <col min="258" max="258" width="15.140625" style="127" customWidth="1"/>
    <col min="259" max="259" width="19" style="127" customWidth="1"/>
    <col min="260" max="260" width="12" style="127" customWidth="1"/>
    <col min="261" max="261" width="39" style="127" customWidth="1"/>
    <col min="262" max="262" width="44.42578125" style="127" customWidth="1"/>
    <col min="263" max="263" width="40.5703125" style="127" customWidth="1"/>
    <col min="264" max="264" width="33.85546875" style="127" customWidth="1"/>
    <col min="265" max="265" width="37.5703125" style="127" customWidth="1"/>
    <col min="266" max="266" width="39.85546875" style="127" customWidth="1"/>
    <col min="267" max="273" width="10.7109375" style="127" customWidth="1"/>
    <col min="274" max="274" width="32.7109375" style="127" customWidth="1"/>
    <col min="275" max="275" width="10.7109375" style="127" customWidth="1"/>
    <col min="276" max="276" width="36.28515625" style="127" customWidth="1"/>
    <col min="277" max="277" width="18.7109375" style="127" customWidth="1"/>
    <col min="278" max="278" width="10.7109375" style="127" customWidth="1"/>
    <col min="279" max="279" width="30.85546875" style="127" customWidth="1"/>
    <col min="280" max="280" width="10.7109375" style="127" customWidth="1"/>
    <col min="281" max="281" width="74.85546875" style="127" customWidth="1"/>
    <col min="282" max="282" width="23.140625" style="127" customWidth="1"/>
    <col min="283" max="511" width="11.42578125" style="127"/>
    <col min="512" max="512" width="26.28515625" style="127" customWidth="1"/>
    <col min="513" max="513" width="15.7109375" style="127" customWidth="1"/>
    <col min="514" max="514" width="15.140625" style="127" customWidth="1"/>
    <col min="515" max="515" width="19" style="127" customWidth="1"/>
    <col min="516" max="516" width="12" style="127" customWidth="1"/>
    <col min="517" max="517" width="39" style="127" customWidth="1"/>
    <col min="518" max="518" width="44.42578125" style="127" customWidth="1"/>
    <col min="519" max="519" width="40.5703125" style="127" customWidth="1"/>
    <col min="520" max="520" width="33.85546875" style="127" customWidth="1"/>
    <col min="521" max="521" width="37.5703125" style="127" customWidth="1"/>
    <col min="522" max="522" width="39.85546875" style="127" customWidth="1"/>
    <col min="523" max="529" width="10.7109375" style="127" customWidth="1"/>
    <col min="530" max="530" width="32.7109375" style="127" customWidth="1"/>
    <col min="531" max="531" width="10.7109375" style="127" customWidth="1"/>
    <col min="532" max="532" width="36.28515625" style="127" customWidth="1"/>
    <col min="533" max="533" width="18.7109375" style="127" customWidth="1"/>
    <col min="534" max="534" width="10.7109375" style="127" customWidth="1"/>
    <col min="535" max="535" width="30.85546875" style="127" customWidth="1"/>
    <col min="536" max="536" width="10.7109375" style="127" customWidth="1"/>
    <col min="537" max="537" width="74.85546875" style="127" customWidth="1"/>
    <col min="538" max="538" width="23.140625" style="127" customWidth="1"/>
    <col min="539" max="767" width="11.42578125" style="127"/>
    <col min="768" max="768" width="26.28515625" style="127" customWidth="1"/>
    <col min="769" max="769" width="15.7109375" style="127" customWidth="1"/>
    <col min="770" max="770" width="15.140625" style="127" customWidth="1"/>
    <col min="771" max="771" width="19" style="127" customWidth="1"/>
    <col min="772" max="772" width="12" style="127" customWidth="1"/>
    <col min="773" max="773" width="39" style="127" customWidth="1"/>
    <col min="774" max="774" width="44.42578125" style="127" customWidth="1"/>
    <col min="775" max="775" width="40.5703125" style="127" customWidth="1"/>
    <col min="776" max="776" width="33.85546875" style="127" customWidth="1"/>
    <col min="777" max="777" width="37.5703125" style="127" customWidth="1"/>
    <col min="778" max="778" width="39.85546875" style="127" customWidth="1"/>
    <col min="779" max="785" width="10.7109375" style="127" customWidth="1"/>
    <col min="786" max="786" width="32.7109375" style="127" customWidth="1"/>
    <col min="787" max="787" width="10.7109375" style="127" customWidth="1"/>
    <col min="788" max="788" width="36.28515625" style="127" customWidth="1"/>
    <col min="789" max="789" width="18.7109375" style="127" customWidth="1"/>
    <col min="790" max="790" width="10.7109375" style="127" customWidth="1"/>
    <col min="791" max="791" width="30.85546875" style="127" customWidth="1"/>
    <col min="792" max="792" width="10.7109375" style="127" customWidth="1"/>
    <col min="793" max="793" width="74.85546875" style="127" customWidth="1"/>
    <col min="794" max="794" width="23.140625" style="127" customWidth="1"/>
    <col min="795" max="1023" width="11.42578125" style="127"/>
    <col min="1024" max="1024" width="26.28515625" style="127" customWidth="1"/>
    <col min="1025" max="1025" width="15.7109375" style="127" customWidth="1"/>
    <col min="1026" max="1026" width="15.140625" style="127" customWidth="1"/>
    <col min="1027" max="1027" width="19" style="127" customWidth="1"/>
    <col min="1028" max="1028" width="12" style="127" customWidth="1"/>
    <col min="1029" max="1029" width="39" style="127" customWidth="1"/>
    <col min="1030" max="1030" width="44.42578125" style="127" customWidth="1"/>
    <col min="1031" max="1031" width="40.5703125" style="127" customWidth="1"/>
    <col min="1032" max="1032" width="33.85546875" style="127" customWidth="1"/>
    <col min="1033" max="1033" width="37.5703125" style="127" customWidth="1"/>
    <col min="1034" max="1034" width="39.85546875" style="127" customWidth="1"/>
    <col min="1035" max="1041" width="10.7109375" style="127" customWidth="1"/>
    <col min="1042" max="1042" width="32.7109375" style="127" customWidth="1"/>
    <col min="1043" max="1043" width="10.7109375" style="127" customWidth="1"/>
    <col min="1044" max="1044" width="36.28515625" style="127" customWidth="1"/>
    <col min="1045" max="1045" width="18.7109375" style="127" customWidth="1"/>
    <col min="1046" max="1046" width="10.7109375" style="127" customWidth="1"/>
    <col min="1047" max="1047" width="30.85546875" style="127" customWidth="1"/>
    <col min="1048" max="1048" width="10.7109375" style="127" customWidth="1"/>
    <col min="1049" max="1049" width="74.85546875" style="127" customWidth="1"/>
    <col min="1050" max="1050" width="23.140625" style="127" customWidth="1"/>
    <col min="1051" max="1279" width="11.42578125" style="127"/>
    <col min="1280" max="1280" width="26.28515625" style="127" customWidth="1"/>
    <col min="1281" max="1281" width="15.7109375" style="127" customWidth="1"/>
    <col min="1282" max="1282" width="15.140625" style="127" customWidth="1"/>
    <col min="1283" max="1283" width="19" style="127" customWidth="1"/>
    <col min="1284" max="1284" width="12" style="127" customWidth="1"/>
    <col min="1285" max="1285" width="39" style="127" customWidth="1"/>
    <col min="1286" max="1286" width="44.42578125" style="127" customWidth="1"/>
    <col min="1287" max="1287" width="40.5703125" style="127" customWidth="1"/>
    <col min="1288" max="1288" width="33.85546875" style="127" customWidth="1"/>
    <col min="1289" max="1289" width="37.5703125" style="127" customWidth="1"/>
    <col min="1290" max="1290" width="39.85546875" style="127" customWidth="1"/>
    <col min="1291" max="1297" width="10.7109375" style="127" customWidth="1"/>
    <col min="1298" max="1298" width="32.7109375" style="127" customWidth="1"/>
    <col min="1299" max="1299" width="10.7109375" style="127" customWidth="1"/>
    <col min="1300" max="1300" width="36.28515625" style="127" customWidth="1"/>
    <col min="1301" max="1301" width="18.7109375" style="127" customWidth="1"/>
    <col min="1302" max="1302" width="10.7109375" style="127" customWidth="1"/>
    <col min="1303" max="1303" width="30.85546875" style="127" customWidth="1"/>
    <col min="1304" max="1304" width="10.7109375" style="127" customWidth="1"/>
    <col min="1305" max="1305" width="74.85546875" style="127" customWidth="1"/>
    <col min="1306" max="1306" width="23.140625" style="127" customWidth="1"/>
    <col min="1307" max="1535" width="11.42578125" style="127"/>
    <col min="1536" max="1536" width="26.28515625" style="127" customWidth="1"/>
    <col min="1537" max="1537" width="15.7109375" style="127" customWidth="1"/>
    <col min="1538" max="1538" width="15.140625" style="127" customWidth="1"/>
    <col min="1539" max="1539" width="19" style="127" customWidth="1"/>
    <col min="1540" max="1540" width="12" style="127" customWidth="1"/>
    <col min="1541" max="1541" width="39" style="127" customWidth="1"/>
    <col min="1542" max="1542" width="44.42578125" style="127" customWidth="1"/>
    <col min="1543" max="1543" width="40.5703125" style="127" customWidth="1"/>
    <col min="1544" max="1544" width="33.85546875" style="127" customWidth="1"/>
    <col min="1545" max="1545" width="37.5703125" style="127" customWidth="1"/>
    <col min="1546" max="1546" width="39.85546875" style="127" customWidth="1"/>
    <col min="1547" max="1553" width="10.7109375" style="127" customWidth="1"/>
    <col min="1554" max="1554" width="32.7109375" style="127" customWidth="1"/>
    <col min="1555" max="1555" width="10.7109375" style="127" customWidth="1"/>
    <col min="1556" max="1556" width="36.28515625" style="127" customWidth="1"/>
    <col min="1557" max="1557" width="18.7109375" style="127" customWidth="1"/>
    <col min="1558" max="1558" width="10.7109375" style="127" customWidth="1"/>
    <col min="1559" max="1559" width="30.85546875" style="127" customWidth="1"/>
    <col min="1560" max="1560" width="10.7109375" style="127" customWidth="1"/>
    <col min="1561" max="1561" width="74.85546875" style="127" customWidth="1"/>
    <col min="1562" max="1562" width="23.140625" style="127" customWidth="1"/>
    <col min="1563" max="1791" width="11.42578125" style="127"/>
    <col min="1792" max="1792" width="26.28515625" style="127" customWidth="1"/>
    <col min="1793" max="1793" width="15.7109375" style="127" customWidth="1"/>
    <col min="1794" max="1794" width="15.140625" style="127" customWidth="1"/>
    <col min="1795" max="1795" width="19" style="127" customWidth="1"/>
    <col min="1796" max="1796" width="12" style="127" customWidth="1"/>
    <col min="1797" max="1797" width="39" style="127" customWidth="1"/>
    <col min="1798" max="1798" width="44.42578125" style="127" customWidth="1"/>
    <col min="1799" max="1799" width="40.5703125" style="127" customWidth="1"/>
    <col min="1800" max="1800" width="33.85546875" style="127" customWidth="1"/>
    <col min="1801" max="1801" width="37.5703125" style="127" customWidth="1"/>
    <col min="1802" max="1802" width="39.85546875" style="127" customWidth="1"/>
    <col min="1803" max="1809" width="10.7109375" style="127" customWidth="1"/>
    <col min="1810" max="1810" width="32.7109375" style="127" customWidth="1"/>
    <col min="1811" max="1811" width="10.7109375" style="127" customWidth="1"/>
    <col min="1812" max="1812" width="36.28515625" style="127" customWidth="1"/>
    <col min="1813" max="1813" width="18.7109375" style="127" customWidth="1"/>
    <col min="1814" max="1814" width="10.7109375" style="127" customWidth="1"/>
    <col min="1815" max="1815" width="30.85546875" style="127" customWidth="1"/>
    <col min="1816" max="1816" width="10.7109375" style="127" customWidth="1"/>
    <col min="1817" max="1817" width="74.85546875" style="127" customWidth="1"/>
    <col min="1818" max="1818" width="23.140625" style="127" customWidth="1"/>
    <col min="1819" max="2047" width="11.42578125" style="127"/>
    <col min="2048" max="2048" width="26.28515625" style="127" customWidth="1"/>
    <col min="2049" max="2049" width="15.7109375" style="127" customWidth="1"/>
    <col min="2050" max="2050" width="15.140625" style="127" customWidth="1"/>
    <col min="2051" max="2051" width="19" style="127" customWidth="1"/>
    <col min="2052" max="2052" width="12" style="127" customWidth="1"/>
    <col min="2053" max="2053" width="39" style="127" customWidth="1"/>
    <col min="2054" max="2054" width="44.42578125" style="127" customWidth="1"/>
    <col min="2055" max="2055" width="40.5703125" style="127" customWidth="1"/>
    <col min="2056" max="2056" width="33.85546875" style="127" customWidth="1"/>
    <col min="2057" max="2057" width="37.5703125" style="127" customWidth="1"/>
    <col min="2058" max="2058" width="39.85546875" style="127" customWidth="1"/>
    <col min="2059" max="2065" width="10.7109375" style="127" customWidth="1"/>
    <col min="2066" max="2066" width="32.7109375" style="127" customWidth="1"/>
    <col min="2067" max="2067" width="10.7109375" style="127" customWidth="1"/>
    <col min="2068" max="2068" width="36.28515625" style="127" customWidth="1"/>
    <col min="2069" max="2069" width="18.7109375" style="127" customWidth="1"/>
    <col min="2070" max="2070" width="10.7109375" style="127" customWidth="1"/>
    <col min="2071" max="2071" width="30.85546875" style="127" customWidth="1"/>
    <col min="2072" max="2072" width="10.7109375" style="127" customWidth="1"/>
    <col min="2073" max="2073" width="74.85546875" style="127" customWidth="1"/>
    <col min="2074" max="2074" width="23.140625" style="127" customWidth="1"/>
    <col min="2075" max="2303" width="11.42578125" style="127"/>
    <col min="2304" max="2304" width="26.28515625" style="127" customWidth="1"/>
    <col min="2305" max="2305" width="15.7109375" style="127" customWidth="1"/>
    <col min="2306" max="2306" width="15.140625" style="127" customWidth="1"/>
    <col min="2307" max="2307" width="19" style="127" customWidth="1"/>
    <col min="2308" max="2308" width="12" style="127" customWidth="1"/>
    <col min="2309" max="2309" width="39" style="127" customWidth="1"/>
    <col min="2310" max="2310" width="44.42578125" style="127" customWidth="1"/>
    <col min="2311" max="2311" width="40.5703125" style="127" customWidth="1"/>
    <col min="2312" max="2312" width="33.85546875" style="127" customWidth="1"/>
    <col min="2313" max="2313" width="37.5703125" style="127" customWidth="1"/>
    <col min="2314" max="2314" width="39.85546875" style="127" customWidth="1"/>
    <col min="2315" max="2321" width="10.7109375" style="127" customWidth="1"/>
    <col min="2322" max="2322" width="32.7109375" style="127" customWidth="1"/>
    <col min="2323" max="2323" width="10.7109375" style="127" customWidth="1"/>
    <col min="2324" max="2324" width="36.28515625" style="127" customWidth="1"/>
    <col min="2325" max="2325" width="18.7109375" style="127" customWidth="1"/>
    <col min="2326" max="2326" width="10.7109375" style="127" customWidth="1"/>
    <col min="2327" max="2327" width="30.85546875" style="127" customWidth="1"/>
    <col min="2328" max="2328" width="10.7109375" style="127" customWidth="1"/>
    <col min="2329" max="2329" width="74.85546875" style="127" customWidth="1"/>
    <col min="2330" max="2330" width="23.140625" style="127" customWidth="1"/>
    <col min="2331" max="2559" width="11.42578125" style="127"/>
    <col min="2560" max="2560" width="26.28515625" style="127" customWidth="1"/>
    <col min="2561" max="2561" width="15.7109375" style="127" customWidth="1"/>
    <col min="2562" max="2562" width="15.140625" style="127" customWidth="1"/>
    <col min="2563" max="2563" width="19" style="127" customWidth="1"/>
    <col min="2564" max="2564" width="12" style="127" customWidth="1"/>
    <col min="2565" max="2565" width="39" style="127" customWidth="1"/>
    <col min="2566" max="2566" width="44.42578125" style="127" customWidth="1"/>
    <col min="2567" max="2567" width="40.5703125" style="127" customWidth="1"/>
    <col min="2568" max="2568" width="33.85546875" style="127" customWidth="1"/>
    <col min="2569" max="2569" width="37.5703125" style="127" customWidth="1"/>
    <col min="2570" max="2570" width="39.85546875" style="127" customWidth="1"/>
    <col min="2571" max="2577" width="10.7109375" style="127" customWidth="1"/>
    <col min="2578" max="2578" width="32.7109375" style="127" customWidth="1"/>
    <col min="2579" max="2579" width="10.7109375" style="127" customWidth="1"/>
    <col min="2580" max="2580" width="36.28515625" style="127" customWidth="1"/>
    <col min="2581" max="2581" width="18.7109375" style="127" customWidth="1"/>
    <col min="2582" max="2582" width="10.7109375" style="127" customWidth="1"/>
    <col min="2583" max="2583" width="30.85546875" style="127" customWidth="1"/>
    <col min="2584" max="2584" width="10.7109375" style="127" customWidth="1"/>
    <col min="2585" max="2585" width="74.85546875" style="127" customWidth="1"/>
    <col min="2586" max="2586" width="23.140625" style="127" customWidth="1"/>
    <col min="2587" max="2815" width="11.42578125" style="127"/>
    <col min="2816" max="2816" width="26.28515625" style="127" customWidth="1"/>
    <col min="2817" max="2817" width="15.7109375" style="127" customWidth="1"/>
    <col min="2818" max="2818" width="15.140625" style="127" customWidth="1"/>
    <col min="2819" max="2819" width="19" style="127" customWidth="1"/>
    <col min="2820" max="2820" width="12" style="127" customWidth="1"/>
    <col min="2821" max="2821" width="39" style="127" customWidth="1"/>
    <col min="2822" max="2822" width="44.42578125" style="127" customWidth="1"/>
    <col min="2823" max="2823" width="40.5703125" style="127" customWidth="1"/>
    <col min="2824" max="2824" width="33.85546875" style="127" customWidth="1"/>
    <col min="2825" max="2825" width="37.5703125" style="127" customWidth="1"/>
    <col min="2826" max="2826" width="39.85546875" style="127" customWidth="1"/>
    <col min="2827" max="2833" width="10.7109375" style="127" customWidth="1"/>
    <col min="2834" max="2834" width="32.7109375" style="127" customWidth="1"/>
    <col min="2835" max="2835" width="10.7109375" style="127" customWidth="1"/>
    <col min="2836" max="2836" width="36.28515625" style="127" customWidth="1"/>
    <col min="2837" max="2837" width="18.7109375" style="127" customWidth="1"/>
    <col min="2838" max="2838" width="10.7109375" style="127" customWidth="1"/>
    <col min="2839" max="2839" width="30.85546875" style="127" customWidth="1"/>
    <col min="2840" max="2840" width="10.7109375" style="127" customWidth="1"/>
    <col min="2841" max="2841" width="74.85546875" style="127" customWidth="1"/>
    <col min="2842" max="2842" width="23.140625" style="127" customWidth="1"/>
    <col min="2843" max="3071" width="11.42578125" style="127"/>
    <col min="3072" max="3072" width="26.28515625" style="127" customWidth="1"/>
    <col min="3073" max="3073" width="15.7109375" style="127" customWidth="1"/>
    <col min="3074" max="3074" width="15.140625" style="127" customWidth="1"/>
    <col min="3075" max="3075" width="19" style="127" customWidth="1"/>
    <col min="3076" max="3076" width="12" style="127" customWidth="1"/>
    <col min="3077" max="3077" width="39" style="127" customWidth="1"/>
    <col min="3078" max="3078" width="44.42578125" style="127" customWidth="1"/>
    <col min="3079" max="3079" width="40.5703125" style="127" customWidth="1"/>
    <col min="3080" max="3080" width="33.85546875" style="127" customWidth="1"/>
    <col min="3081" max="3081" width="37.5703125" style="127" customWidth="1"/>
    <col min="3082" max="3082" width="39.85546875" style="127" customWidth="1"/>
    <col min="3083" max="3089" width="10.7109375" style="127" customWidth="1"/>
    <col min="3090" max="3090" width="32.7109375" style="127" customWidth="1"/>
    <col min="3091" max="3091" width="10.7109375" style="127" customWidth="1"/>
    <col min="3092" max="3092" width="36.28515625" style="127" customWidth="1"/>
    <col min="3093" max="3093" width="18.7109375" style="127" customWidth="1"/>
    <col min="3094" max="3094" width="10.7109375" style="127" customWidth="1"/>
    <col min="3095" max="3095" width="30.85546875" style="127" customWidth="1"/>
    <col min="3096" max="3096" width="10.7109375" style="127" customWidth="1"/>
    <col min="3097" max="3097" width="74.85546875" style="127" customWidth="1"/>
    <col min="3098" max="3098" width="23.140625" style="127" customWidth="1"/>
    <col min="3099" max="3327" width="11.42578125" style="127"/>
    <col min="3328" max="3328" width="26.28515625" style="127" customWidth="1"/>
    <col min="3329" max="3329" width="15.7109375" style="127" customWidth="1"/>
    <col min="3330" max="3330" width="15.140625" style="127" customWidth="1"/>
    <col min="3331" max="3331" width="19" style="127" customWidth="1"/>
    <col min="3332" max="3332" width="12" style="127" customWidth="1"/>
    <col min="3333" max="3333" width="39" style="127" customWidth="1"/>
    <col min="3334" max="3334" width="44.42578125" style="127" customWidth="1"/>
    <col min="3335" max="3335" width="40.5703125" style="127" customWidth="1"/>
    <col min="3336" max="3336" width="33.85546875" style="127" customWidth="1"/>
    <col min="3337" max="3337" width="37.5703125" style="127" customWidth="1"/>
    <col min="3338" max="3338" width="39.85546875" style="127" customWidth="1"/>
    <col min="3339" max="3345" width="10.7109375" style="127" customWidth="1"/>
    <col min="3346" max="3346" width="32.7109375" style="127" customWidth="1"/>
    <col min="3347" max="3347" width="10.7109375" style="127" customWidth="1"/>
    <col min="3348" max="3348" width="36.28515625" style="127" customWidth="1"/>
    <col min="3349" max="3349" width="18.7109375" style="127" customWidth="1"/>
    <col min="3350" max="3350" width="10.7109375" style="127" customWidth="1"/>
    <col min="3351" max="3351" width="30.85546875" style="127" customWidth="1"/>
    <col min="3352" max="3352" width="10.7109375" style="127" customWidth="1"/>
    <col min="3353" max="3353" width="74.85546875" style="127" customWidth="1"/>
    <col min="3354" max="3354" width="23.140625" style="127" customWidth="1"/>
    <col min="3355" max="3583" width="11.42578125" style="127"/>
    <col min="3584" max="3584" width="26.28515625" style="127" customWidth="1"/>
    <col min="3585" max="3585" width="15.7109375" style="127" customWidth="1"/>
    <col min="3586" max="3586" width="15.140625" style="127" customWidth="1"/>
    <col min="3587" max="3587" width="19" style="127" customWidth="1"/>
    <col min="3588" max="3588" width="12" style="127" customWidth="1"/>
    <col min="3589" max="3589" width="39" style="127" customWidth="1"/>
    <col min="3590" max="3590" width="44.42578125" style="127" customWidth="1"/>
    <col min="3591" max="3591" width="40.5703125" style="127" customWidth="1"/>
    <col min="3592" max="3592" width="33.85546875" style="127" customWidth="1"/>
    <col min="3593" max="3593" width="37.5703125" style="127" customWidth="1"/>
    <col min="3594" max="3594" width="39.85546875" style="127" customWidth="1"/>
    <col min="3595" max="3601" width="10.7109375" style="127" customWidth="1"/>
    <col min="3602" max="3602" width="32.7109375" style="127" customWidth="1"/>
    <col min="3603" max="3603" width="10.7109375" style="127" customWidth="1"/>
    <col min="3604" max="3604" width="36.28515625" style="127" customWidth="1"/>
    <col min="3605" max="3605" width="18.7109375" style="127" customWidth="1"/>
    <col min="3606" max="3606" width="10.7109375" style="127" customWidth="1"/>
    <col min="3607" max="3607" width="30.85546875" style="127" customWidth="1"/>
    <col min="3608" max="3608" width="10.7109375" style="127" customWidth="1"/>
    <col min="3609" max="3609" width="74.85546875" style="127" customWidth="1"/>
    <col min="3610" max="3610" width="23.140625" style="127" customWidth="1"/>
    <col min="3611" max="3839" width="11.42578125" style="127"/>
    <col min="3840" max="3840" width="26.28515625" style="127" customWidth="1"/>
    <col min="3841" max="3841" width="15.7109375" style="127" customWidth="1"/>
    <col min="3842" max="3842" width="15.140625" style="127" customWidth="1"/>
    <col min="3843" max="3843" width="19" style="127" customWidth="1"/>
    <col min="3844" max="3844" width="12" style="127" customWidth="1"/>
    <col min="3845" max="3845" width="39" style="127" customWidth="1"/>
    <col min="3846" max="3846" width="44.42578125" style="127" customWidth="1"/>
    <col min="3847" max="3847" width="40.5703125" style="127" customWidth="1"/>
    <col min="3848" max="3848" width="33.85546875" style="127" customWidth="1"/>
    <col min="3849" max="3849" width="37.5703125" style="127" customWidth="1"/>
    <col min="3850" max="3850" width="39.85546875" style="127" customWidth="1"/>
    <col min="3851" max="3857" width="10.7109375" style="127" customWidth="1"/>
    <col min="3858" max="3858" width="32.7109375" style="127" customWidth="1"/>
    <col min="3859" max="3859" width="10.7109375" style="127" customWidth="1"/>
    <col min="3860" max="3860" width="36.28515625" style="127" customWidth="1"/>
    <col min="3861" max="3861" width="18.7109375" style="127" customWidth="1"/>
    <col min="3862" max="3862" width="10.7109375" style="127" customWidth="1"/>
    <col min="3863" max="3863" width="30.85546875" style="127" customWidth="1"/>
    <col min="3864" max="3864" width="10.7109375" style="127" customWidth="1"/>
    <col min="3865" max="3865" width="74.85546875" style="127" customWidth="1"/>
    <col min="3866" max="3866" width="23.140625" style="127" customWidth="1"/>
    <col min="3867" max="4095" width="11.42578125" style="127"/>
    <col min="4096" max="4096" width="26.28515625" style="127" customWidth="1"/>
    <col min="4097" max="4097" width="15.7109375" style="127" customWidth="1"/>
    <col min="4098" max="4098" width="15.140625" style="127" customWidth="1"/>
    <col min="4099" max="4099" width="19" style="127" customWidth="1"/>
    <col min="4100" max="4100" width="12" style="127" customWidth="1"/>
    <col min="4101" max="4101" width="39" style="127" customWidth="1"/>
    <col min="4102" max="4102" width="44.42578125" style="127" customWidth="1"/>
    <col min="4103" max="4103" width="40.5703125" style="127" customWidth="1"/>
    <col min="4104" max="4104" width="33.85546875" style="127" customWidth="1"/>
    <col min="4105" max="4105" width="37.5703125" style="127" customWidth="1"/>
    <col min="4106" max="4106" width="39.85546875" style="127" customWidth="1"/>
    <col min="4107" max="4113" width="10.7109375" style="127" customWidth="1"/>
    <col min="4114" max="4114" width="32.7109375" style="127" customWidth="1"/>
    <col min="4115" max="4115" width="10.7109375" style="127" customWidth="1"/>
    <col min="4116" max="4116" width="36.28515625" style="127" customWidth="1"/>
    <col min="4117" max="4117" width="18.7109375" style="127" customWidth="1"/>
    <col min="4118" max="4118" width="10.7109375" style="127" customWidth="1"/>
    <col min="4119" max="4119" width="30.85546875" style="127" customWidth="1"/>
    <col min="4120" max="4120" width="10.7109375" style="127" customWidth="1"/>
    <col min="4121" max="4121" width="74.85546875" style="127" customWidth="1"/>
    <col min="4122" max="4122" width="23.140625" style="127" customWidth="1"/>
    <col min="4123" max="4351" width="11.42578125" style="127"/>
    <col min="4352" max="4352" width="26.28515625" style="127" customWidth="1"/>
    <col min="4353" max="4353" width="15.7109375" style="127" customWidth="1"/>
    <col min="4354" max="4354" width="15.140625" style="127" customWidth="1"/>
    <col min="4355" max="4355" width="19" style="127" customWidth="1"/>
    <col min="4356" max="4356" width="12" style="127" customWidth="1"/>
    <col min="4357" max="4357" width="39" style="127" customWidth="1"/>
    <col min="4358" max="4358" width="44.42578125" style="127" customWidth="1"/>
    <col min="4359" max="4359" width="40.5703125" style="127" customWidth="1"/>
    <col min="4360" max="4360" width="33.85546875" style="127" customWidth="1"/>
    <col min="4361" max="4361" width="37.5703125" style="127" customWidth="1"/>
    <col min="4362" max="4362" width="39.85546875" style="127" customWidth="1"/>
    <col min="4363" max="4369" width="10.7109375" style="127" customWidth="1"/>
    <col min="4370" max="4370" width="32.7109375" style="127" customWidth="1"/>
    <col min="4371" max="4371" width="10.7109375" style="127" customWidth="1"/>
    <col min="4372" max="4372" width="36.28515625" style="127" customWidth="1"/>
    <col min="4373" max="4373" width="18.7109375" style="127" customWidth="1"/>
    <col min="4374" max="4374" width="10.7109375" style="127" customWidth="1"/>
    <col min="4375" max="4375" width="30.85546875" style="127" customWidth="1"/>
    <col min="4376" max="4376" width="10.7109375" style="127" customWidth="1"/>
    <col min="4377" max="4377" width="74.85546875" style="127" customWidth="1"/>
    <col min="4378" max="4378" width="23.140625" style="127" customWidth="1"/>
    <col min="4379" max="4607" width="11.42578125" style="127"/>
    <col min="4608" max="4608" width="26.28515625" style="127" customWidth="1"/>
    <col min="4609" max="4609" width="15.7109375" style="127" customWidth="1"/>
    <col min="4610" max="4610" width="15.140625" style="127" customWidth="1"/>
    <col min="4611" max="4611" width="19" style="127" customWidth="1"/>
    <col min="4612" max="4612" width="12" style="127" customWidth="1"/>
    <col min="4613" max="4613" width="39" style="127" customWidth="1"/>
    <col min="4614" max="4614" width="44.42578125" style="127" customWidth="1"/>
    <col min="4615" max="4615" width="40.5703125" style="127" customWidth="1"/>
    <col min="4616" max="4616" width="33.85546875" style="127" customWidth="1"/>
    <col min="4617" max="4617" width="37.5703125" style="127" customWidth="1"/>
    <col min="4618" max="4618" width="39.85546875" style="127" customWidth="1"/>
    <col min="4619" max="4625" width="10.7109375" style="127" customWidth="1"/>
    <col min="4626" max="4626" width="32.7109375" style="127" customWidth="1"/>
    <col min="4627" max="4627" width="10.7109375" style="127" customWidth="1"/>
    <col min="4628" max="4628" width="36.28515625" style="127" customWidth="1"/>
    <col min="4629" max="4629" width="18.7109375" style="127" customWidth="1"/>
    <col min="4630" max="4630" width="10.7109375" style="127" customWidth="1"/>
    <col min="4631" max="4631" width="30.85546875" style="127" customWidth="1"/>
    <col min="4632" max="4632" width="10.7109375" style="127" customWidth="1"/>
    <col min="4633" max="4633" width="74.85546875" style="127" customWidth="1"/>
    <col min="4634" max="4634" width="23.140625" style="127" customWidth="1"/>
    <col min="4635" max="4863" width="11.42578125" style="127"/>
    <col min="4864" max="4864" width="26.28515625" style="127" customWidth="1"/>
    <col min="4865" max="4865" width="15.7109375" style="127" customWidth="1"/>
    <col min="4866" max="4866" width="15.140625" style="127" customWidth="1"/>
    <col min="4867" max="4867" width="19" style="127" customWidth="1"/>
    <col min="4868" max="4868" width="12" style="127" customWidth="1"/>
    <col min="4869" max="4869" width="39" style="127" customWidth="1"/>
    <col min="4870" max="4870" width="44.42578125" style="127" customWidth="1"/>
    <col min="4871" max="4871" width="40.5703125" style="127" customWidth="1"/>
    <col min="4872" max="4872" width="33.85546875" style="127" customWidth="1"/>
    <col min="4873" max="4873" width="37.5703125" style="127" customWidth="1"/>
    <col min="4874" max="4874" width="39.85546875" style="127" customWidth="1"/>
    <col min="4875" max="4881" width="10.7109375" style="127" customWidth="1"/>
    <col min="4882" max="4882" width="32.7109375" style="127" customWidth="1"/>
    <col min="4883" max="4883" width="10.7109375" style="127" customWidth="1"/>
    <col min="4884" max="4884" width="36.28515625" style="127" customWidth="1"/>
    <col min="4885" max="4885" width="18.7109375" style="127" customWidth="1"/>
    <col min="4886" max="4886" width="10.7109375" style="127" customWidth="1"/>
    <col min="4887" max="4887" width="30.85546875" style="127" customWidth="1"/>
    <col min="4888" max="4888" width="10.7109375" style="127" customWidth="1"/>
    <col min="4889" max="4889" width="74.85546875" style="127" customWidth="1"/>
    <col min="4890" max="4890" width="23.140625" style="127" customWidth="1"/>
    <col min="4891" max="5119" width="11.42578125" style="127"/>
    <col min="5120" max="5120" width="26.28515625" style="127" customWidth="1"/>
    <col min="5121" max="5121" width="15.7109375" style="127" customWidth="1"/>
    <col min="5122" max="5122" width="15.140625" style="127" customWidth="1"/>
    <col min="5123" max="5123" width="19" style="127" customWidth="1"/>
    <col min="5124" max="5124" width="12" style="127" customWidth="1"/>
    <col min="5125" max="5125" width="39" style="127" customWidth="1"/>
    <col min="5126" max="5126" width="44.42578125" style="127" customWidth="1"/>
    <col min="5127" max="5127" width="40.5703125" style="127" customWidth="1"/>
    <col min="5128" max="5128" width="33.85546875" style="127" customWidth="1"/>
    <col min="5129" max="5129" width="37.5703125" style="127" customWidth="1"/>
    <col min="5130" max="5130" width="39.85546875" style="127" customWidth="1"/>
    <col min="5131" max="5137" width="10.7109375" style="127" customWidth="1"/>
    <col min="5138" max="5138" width="32.7109375" style="127" customWidth="1"/>
    <col min="5139" max="5139" width="10.7109375" style="127" customWidth="1"/>
    <col min="5140" max="5140" width="36.28515625" style="127" customWidth="1"/>
    <col min="5141" max="5141" width="18.7109375" style="127" customWidth="1"/>
    <col min="5142" max="5142" width="10.7109375" style="127" customWidth="1"/>
    <col min="5143" max="5143" width="30.85546875" style="127" customWidth="1"/>
    <col min="5144" max="5144" width="10.7109375" style="127" customWidth="1"/>
    <col min="5145" max="5145" width="74.85546875" style="127" customWidth="1"/>
    <col min="5146" max="5146" width="23.140625" style="127" customWidth="1"/>
    <col min="5147" max="5375" width="11.42578125" style="127"/>
    <col min="5376" max="5376" width="26.28515625" style="127" customWidth="1"/>
    <col min="5377" max="5377" width="15.7109375" style="127" customWidth="1"/>
    <col min="5378" max="5378" width="15.140625" style="127" customWidth="1"/>
    <col min="5379" max="5379" width="19" style="127" customWidth="1"/>
    <col min="5380" max="5380" width="12" style="127" customWidth="1"/>
    <col min="5381" max="5381" width="39" style="127" customWidth="1"/>
    <col min="5382" max="5382" width="44.42578125" style="127" customWidth="1"/>
    <col min="5383" max="5383" width="40.5703125" style="127" customWidth="1"/>
    <col min="5384" max="5384" width="33.85546875" style="127" customWidth="1"/>
    <col min="5385" max="5385" width="37.5703125" style="127" customWidth="1"/>
    <col min="5386" max="5386" width="39.85546875" style="127" customWidth="1"/>
    <col min="5387" max="5393" width="10.7109375" style="127" customWidth="1"/>
    <col min="5394" max="5394" width="32.7109375" style="127" customWidth="1"/>
    <col min="5395" max="5395" width="10.7109375" style="127" customWidth="1"/>
    <col min="5396" max="5396" width="36.28515625" style="127" customWidth="1"/>
    <col min="5397" max="5397" width="18.7109375" style="127" customWidth="1"/>
    <col min="5398" max="5398" width="10.7109375" style="127" customWidth="1"/>
    <col min="5399" max="5399" width="30.85546875" style="127" customWidth="1"/>
    <col min="5400" max="5400" width="10.7109375" style="127" customWidth="1"/>
    <col min="5401" max="5401" width="74.85546875" style="127" customWidth="1"/>
    <col min="5402" max="5402" width="23.140625" style="127" customWidth="1"/>
    <col min="5403" max="5631" width="11.42578125" style="127"/>
    <col min="5632" max="5632" width="26.28515625" style="127" customWidth="1"/>
    <col min="5633" max="5633" width="15.7109375" style="127" customWidth="1"/>
    <col min="5634" max="5634" width="15.140625" style="127" customWidth="1"/>
    <col min="5635" max="5635" width="19" style="127" customWidth="1"/>
    <col min="5636" max="5636" width="12" style="127" customWidth="1"/>
    <col min="5637" max="5637" width="39" style="127" customWidth="1"/>
    <col min="5638" max="5638" width="44.42578125" style="127" customWidth="1"/>
    <col min="5639" max="5639" width="40.5703125" style="127" customWidth="1"/>
    <col min="5640" max="5640" width="33.85546875" style="127" customWidth="1"/>
    <col min="5641" max="5641" width="37.5703125" style="127" customWidth="1"/>
    <col min="5642" max="5642" width="39.85546875" style="127" customWidth="1"/>
    <col min="5643" max="5649" width="10.7109375" style="127" customWidth="1"/>
    <col min="5650" max="5650" width="32.7109375" style="127" customWidth="1"/>
    <col min="5651" max="5651" width="10.7109375" style="127" customWidth="1"/>
    <col min="5652" max="5652" width="36.28515625" style="127" customWidth="1"/>
    <col min="5653" max="5653" width="18.7109375" style="127" customWidth="1"/>
    <col min="5654" max="5654" width="10.7109375" style="127" customWidth="1"/>
    <col min="5655" max="5655" width="30.85546875" style="127" customWidth="1"/>
    <col min="5656" max="5656" width="10.7109375" style="127" customWidth="1"/>
    <col min="5657" max="5657" width="74.85546875" style="127" customWidth="1"/>
    <col min="5658" max="5658" width="23.140625" style="127" customWidth="1"/>
    <col min="5659" max="5887" width="11.42578125" style="127"/>
    <col min="5888" max="5888" width="26.28515625" style="127" customWidth="1"/>
    <col min="5889" max="5889" width="15.7109375" style="127" customWidth="1"/>
    <col min="5890" max="5890" width="15.140625" style="127" customWidth="1"/>
    <col min="5891" max="5891" width="19" style="127" customWidth="1"/>
    <col min="5892" max="5892" width="12" style="127" customWidth="1"/>
    <col min="5893" max="5893" width="39" style="127" customWidth="1"/>
    <col min="5894" max="5894" width="44.42578125" style="127" customWidth="1"/>
    <col min="5895" max="5895" width="40.5703125" style="127" customWidth="1"/>
    <col min="5896" max="5896" width="33.85546875" style="127" customWidth="1"/>
    <col min="5897" max="5897" width="37.5703125" style="127" customWidth="1"/>
    <col min="5898" max="5898" width="39.85546875" style="127" customWidth="1"/>
    <col min="5899" max="5905" width="10.7109375" style="127" customWidth="1"/>
    <col min="5906" max="5906" width="32.7109375" style="127" customWidth="1"/>
    <col min="5907" max="5907" width="10.7109375" style="127" customWidth="1"/>
    <col min="5908" max="5908" width="36.28515625" style="127" customWidth="1"/>
    <col min="5909" max="5909" width="18.7109375" style="127" customWidth="1"/>
    <col min="5910" max="5910" width="10.7109375" style="127" customWidth="1"/>
    <col min="5911" max="5911" width="30.85546875" style="127" customWidth="1"/>
    <col min="5912" max="5912" width="10.7109375" style="127" customWidth="1"/>
    <col min="5913" max="5913" width="74.85546875" style="127" customWidth="1"/>
    <col min="5914" max="5914" width="23.140625" style="127" customWidth="1"/>
    <col min="5915" max="6143" width="11.42578125" style="127"/>
    <col min="6144" max="6144" width="26.28515625" style="127" customWidth="1"/>
    <col min="6145" max="6145" width="15.7109375" style="127" customWidth="1"/>
    <col min="6146" max="6146" width="15.140625" style="127" customWidth="1"/>
    <col min="6147" max="6147" width="19" style="127" customWidth="1"/>
    <col min="6148" max="6148" width="12" style="127" customWidth="1"/>
    <col min="6149" max="6149" width="39" style="127" customWidth="1"/>
    <col min="6150" max="6150" width="44.42578125" style="127" customWidth="1"/>
    <col min="6151" max="6151" width="40.5703125" style="127" customWidth="1"/>
    <col min="6152" max="6152" width="33.85546875" style="127" customWidth="1"/>
    <col min="6153" max="6153" width="37.5703125" style="127" customWidth="1"/>
    <col min="6154" max="6154" width="39.85546875" style="127" customWidth="1"/>
    <col min="6155" max="6161" width="10.7109375" style="127" customWidth="1"/>
    <col min="6162" max="6162" width="32.7109375" style="127" customWidth="1"/>
    <col min="6163" max="6163" width="10.7109375" style="127" customWidth="1"/>
    <col min="6164" max="6164" width="36.28515625" style="127" customWidth="1"/>
    <col min="6165" max="6165" width="18.7109375" style="127" customWidth="1"/>
    <col min="6166" max="6166" width="10.7109375" style="127" customWidth="1"/>
    <col min="6167" max="6167" width="30.85546875" style="127" customWidth="1"/>
    <col min="6168" max="6168" width="10.7109375" style="127" customWidth="1"/>
    <col min="6169" max="6169" width="74.85546875" style="127" customWidth="1"/>
    <col min="6170" max="6170" width="23.140625" style="127" customWidth="1"/>
    <col min="6171" max="6399" width="11.42578125" style="127"/>
    <col min="6400" max="6400" width="26.28515625" style="127" customWidth="1"/>
    <col min="6401" max="6401" width="15.7109375" style="127" customWidth="1"/>
    <col min="6402" max="6402" width="15.140625" style="127" customWidth="1"/>
    <col min="6403" max="6403" width="19" style="127" customWidth="1"/>
    <col min="6404" max="6404" width="12" style="127" customWidth="1"/>
    <col min="6405" max="6405" width="39" style="127" customWidth="1"/>
    <col min="6406" max="6406" width="44.42578125" style="127" customWidth="1"/>
    <col min="6407" max="6407" width="40.5703125" style="127" customWidth="1"/>
    <col min="6408" max="6408" width="33.85546875" style="127" customWidth="1"/>
    <col min="6409" max="6409" width="37.5703125" style="127" customWidth="1"/>
    <col min="6410" max="6410" width="39.85546875" style="127" customWidth="1"/>
    <col min="6411" max="6417" width="10.7109375" style="127" customWidth="1"/>
    <col min="6418" max="6418" width="32.7109375" style="127" customWidth="1"/>
    <col min="6419" max="6419" width="10.7109375" style="127" customWidth="1"/>
    <col min="6420" max="6420" width="36.28515625" style="127" customWidth="1"/>
    <col min="6421" max="6421" width="18.7109375" style="127" customWidth="1"/>
    <col min="6422" max="6422" width="10.7109375" style="127" customWidth="1"/>
    <col min="6423" max="6423" width="30.85546875" style="127" customWidth="1"/>
    <col min="6424" max="6424" width="10.7109375" style="127" customWidth="1"/>
    <col min="6425" max="6425" width="74.85546875" style="127" customWidth="1"/>
    <col min="6426" max="6426" width="23.140625" style="127" customWidth="1"/>
    <col min="6427" max="6655" width="11.42578125" style="127"/>
    <col min="6656" max="6656" width="26.28515625" style="127" customWidth="1"/>
    <col min="6657" max="6657" width="15.7109375" style="127" customWidth="1"/>
    <col min="6658" max="6658" width="15.140625" style="127" customWidth="1"/>
    <col min="6659" max="6659" width="19" style="127" customWidth="1"/>
    <col min="6660" max="6660" width="12" style="127" customWidth="1"/>
    <col min="6661" max="6661" width="39" style="127" customWidth="1"/>
    <col min="6662" max="6662" width="44.42578125" style="127" customWidth="1"/>
    <col min="6663" max="6663" width="40.5703125" style="127" customWidth="1"/>
    <col min="6664" max="6664" width="33.85546875" style="127" customWidth="1"/>
    <col min="6665" max="6665" width="37.5703125" style="127" customWidth="1"/>
    <col min="6666" max="6666" width="39.85546875" style="127" customWidth="1"/>
    <col min="6667" max="6673" width="10.7109375" style="127" customWidth="1"/>
    <col min="6674" max="6674" width="32.7109375" style="127" customWidth="1"/>
    <col min="6675" max="6675" width="10.7109375" style="127" customWidth="1"/>
    <col min="6676" max="6676" width="36.28515625" style="127" customWidth="1"/>
    <col min="6677" max="6677" width="18.7109375" style="127" customWidth="1"/>
    <col min="6678" max="6678" width="10.7109375" style="127" customWidth="1"/>
    <col min="6679" max="6679" width="30.85546875" style="127" customWidth="1"/>
    <col min="6680" max="6680" width="10.7109375" style="127" customWidth="1"/>
    <col min="6681" max="6681" width="74.85546875" style="127" customWidth="1"/>
    <col min="6682" max="6682" width="23.140625" style="127" customWidth="1"/>
    <col min="6683" max="6911" width="11.42578125" style="127"/>
    <col min="6912" max="6912" width="26.28515625" style="127" customWidth="1"/>
    <col min="6913" max="6913" width="15.7109375" style="127" customWidth="1"/>
    <col min="6914" max="6914" width="15.140625" style="127" customWidth="1"/>
    <col min="6915" max="6915" width="19" style="127" customWidth="1"/>
    <col min="6916" max="6916" width="12" style="127" customWidth="1"/>
    <col min="6917" max="6917" width="39" style="127" customWidth="1"/>
    <col min="6918" max="6918" width="44.42578125" style="127" customWidth="1"/>
    <col min="6919" max="6919" width="40.5703125" style="127" customWidth="1"/>
    <col min="6920" max="6920" width="33.85546875" style="127" customWidth="1"/>
    <col min="6921" max="6921" width="37.5703125" style="127" customWidth="1"/>
    <col min="6922" max="6922" width="39.85546875" style="127" customWidth="1"/>
    <col min="6923" max="6929" width="10.7109375" style="127" customWidth="1"/>
    <col min="6930" max="6930" width="32.7109375" style="127" customWidth="1"/>
    <col min="6931" max="6931" width="10.7109375" style="127" customWidth="1"/>
    <col min="6932" max="6932" width="36.28515625" style="127" customWidth="1"/>
    <col min="6933" max="6933" width="18.7109375" style="127" customWidth="1"/>
    <col min="6934" max="6934" width="10.7109375" style="127" customWidth="1"/>
    <col min="6935" max="6935" width="30.85546875" style="127" customWidth="1"/>
    <col min="6936" max="6936" width="10.7109375" style="127" customWidth="1"/>
    <col min="6937" max="6937" width="74.85546875" style="127" customWidth="1"/>
    <col min="6938" max="6938" width="23.140625" style="127" customWidth="1"/>
    <col min="6939" max="7167" width="11.42578125" style="127"/>
    <col min="7168" max="7168" width="26.28515625" style="127" customWidth="1"/>
    <col min="7169" max="7169" width="15.7109375" style="127" customWidth="1"/>
    <col min="7170" max="7170" width="15.140625" style="127" customWidth="1"/>
    <col min="7171" max="7171" width="19" style="127" customWidth="1"/>
    <col min="7172" max="7172" width="12" style="127" customWidth="1"/>
    <col min="7173" max="7173" width="39" style="127" customWidth="1"/>
    <col min="7174" max="7174" width="44.42578125" style="127" customWidth="1"/>
    <col min="7175" max="7175" width="40.5703125" style="127" customWidth="1"/>
    <col min="7176" max="7176" width="33.85546875" style="127" customWidth="1"/>
    <col min="7177" max="7177" width="37.5703125" style="127" customWidth="1"/>
    <col min="7178" max="7178" width="39.85546875" style="127" customWidth="1"/>
    <col min="7179" max="7185" width="10.7109375" style="127" customWidth="1"/>
    <col min="7186" max="7186" width="32.7109375" style="127" customWidth="1"/>
    <col min="7187" max="7187" width="10.7109375" style="127" customWidth="1"/>
    <col min="7188" max="7188" width="36.28515625" style="127" customWidth="1"/>
    <col min="7189" max="7189" width="18.7109375" style="127" customWidth="1"/>
    <col min="7190" max="7190" width="10.7109375" style="127" customWidth="1"/>
    <col min="7191" max="7191" width="30.85546875" style="127" customWidth="1"/>
    <col min="7192" max="7192" width="10.7109375" style="127" customWidth="1"/>
    <col min="7193" max="7193" width="74.85546875" style="127" customWidth="1"/>
    <col min="7194" max="7194" width="23.140625" style="127" customWidth="1"/>
    <col min="7195" max="7423" width="11.42578125" style="127"/>
    <col min="7424" max="7424" width="26.28515625" style="127" customWidth="1"/>
    <col min="7425" max="7425" width="15.7109375" style="127" customWidth="1"/>
    <col min="7426" max="7426" width="15.140625" style="127" customWidth="1"/>
    <col min="7427" max="7427" width="19" style="127" customWidth="1"/>
    <col min="7428" max="7428" width="12" style="127" customWidth="1"/>
    <col min="7429" max="7429" width="39" style="127" customWidth="1"/>
    <col min="7430" max="7430" width="44.42578125" style="127" customWidth="1"/>
    <col min="7431" max="7431" width="40.5703125" style="127" customWidth="1"/>
    <col min="7432" max="7432" width="33.85546875" style="127" customWidth="1"/>
    <col min="7433" max="7433" width="37.5703125" style="127" customWidth="1"/>
    <col min="7434" max="7434" width="39.85546875" style="127" customWidth="1"/>
    <col min="7435" max="7441" width="10.7109375" style="127" customWidth="1"/>
    <col min="7442" max="7442" width="32.7109375" style="127" customWidth="1"/>
    <col min="7443" max="7443" width="10.7109375" style="127" customWidth="1"/>
    <col min="7444" max="7444" width="36.28515625" style="127" customWidth="1"/>
    <col min="7445" max="7445" width="18.7109375" style="127" customWidth="1"/>
    <col min="7446" max="7446" width="10.7109375" style="127" customWidth="1"/>
    <col min="7447" max="7447" width="30.85546875" style="127" customWidth="1"/>
    <col min="7448" max="7448" width="10.7109375" style="127" customWidth="1"/>
    <col min="7449" max="7449" width="74.85546875" style="127" customWidth="1"/>
    <col min="7450" max="7450" width="23.140625" style="127" customWidth="1"/>
    <col min="7451" max="7679" width="11.42578125" style="127"/>
    <col min="7680" max="7680" width="26.28515625" style="127" customWidth="1"/>
    <col min="7681" max="7681" width="15.7109375" style="127" customWidth="1"/>
    <col min="7682" max="7682" width="15.140625" style="127" customWidth="1"/>
    <col min="7683" max="7683" width="19" style="127" customWidth="1"/>
    <col min="7684" max="7684" width="12" style="127" customWidth="1"/>
    <col min="7685" max="7685" width="39" style="127" customWidth="1"/>
    <col min="7686" max="7686" width="44.42578125" style="127" customWidth="1"/>
    <col min="7687" max="7687" width="40.5703125" style="127" customWidth="1"/>
    <col min="7688" max="7688" width="33.85546875" style="127" customWidth="1"/>
    <col min="7689" max="7689" width="37.5703125" style="127" customWidth="1"/>
    <col min="7690" max="7690" width="39.85546875" style="127" customWidth="1"/>
    <col min="7691" max="7697" width="10.7109375" style="127" customWidth="1"/>
    <col min="7698" max="7698" width="32.7109375" style="127" customWidth="1"/>
    <col min="7699" max="7699" width="10.7109375" style="127" customWidth="1"/>
    <col min="7700" max="7700" width="36.28515625" style="127" customWidth="1"/>
    <col min="7701" max="7701" width="18.7109375" style="127" customWidth="1"/>
    <col min="7702" max="7702" width="10.7109375" style="127" customWidth="1"/>
    <col min="7703" max="7703" width="30.85546875" style="127" customWidth="1"/>
    <col min="7704" max="7704" width="10.7109375" style="127" customWidth="1"/>
    <col min="7705" max="7705" width="74.85546875" style="127" customWidth="1"/>
    <col min="7706" max="7706" width="23.140625" style="127" customWidth="1"/>
    <col min="7707" max="7935" width="11.42578125" style="127"/>
    <col min="7936" max="7936" width="26.28515625" style="127" customWidth="1"/>
    <col min="7937" max="7937" width="15.7109375" style="127" customWidth="1"/>
    <col min="7938" max="7938" width="15.140625" style="127" customWidth="1"/>
    <col min="7939" max="7939" width="19" style="127" customWidth="1"/>
    <col min="7940" max="7940" width="12" style="127" customWidth="1"/>
    <col min="7941" max="7941" width="39" style="127" customWidth="1"/>
    <col min="7942" max="7942" width="44.42578125" style="127" customWidth="1"/>
    <col min="7943" max="7943" width="40.5703125" style="127" customWidth="1"/>
    <col min="7944" max="7944" width="33.85546875" style="127" customWidth="1"/>
    <col min="7945" max="7945" width="37.5703125" style="127" customWidth="1"/>
    <col min="7946" max="7946" width="39.85546875" style="127" customWidth="1"/>
    <col min="7947" max="7953" width="10.7109375" style="127" customWidth="1"/>
    <col min="7954" max="7954" width="32.7109375" style="127" customWidth="1"/>
    <col min="7955" max="7955" width="10.7109375" style="127" customWidth="1"/>
    <col min="7956" max="7956" width="36.28515625" style="127" customWidth="1"/>
    <col min="7957" max="7957" width="18.7109375" style="127" customWidth="1"/>
    <col min="7958" max="7958" width="10.7109375" style="127" customWidth="1"/>
    <col min="7959" max="7959" width="30.85546875" style="127" customWidth="1"/>
    <col min="7960" max="7960" width="10.7109375" style="127" customWidth="1"/>
    <col min="7961" max="7961" width="74.85546875" style="127" customWidth="1"/>
    <col min="7962" max="7962" width="23.140625" style="127" customWidth="1"/>
    <col min="7963" max="8191" width="11.42578125" style="127"/>
    <col min="8192" max="8192" width="26.28515625" style="127" customWidth="1"/>
    <col min="8193" max="8193" width="15.7109375" style="127" customWidth="1"/>
    <col min="8194" max="8194" width="15.140625" style="127" customWidth="1"/>
    <col min="8195" max="8195" width="19" style="127" customWidth="1"/>
    <col min="8196" max="8196" width="12" style="127" customWidth="1"/>
    <col min="8197" max="8197" width="39" style="127" customWidth="1"/>
    <col min="8198" max="8198" width="44.42578125" style="127" customWidth="1"/>
    <col min="8199" max="8199" width="40.5703125" style="127" customWidth="1"/>
    <col min="8200" max="8200" width="33.85546875" style="127" customWidth="1"/>
    <col min="8201" max="8201" width="37.5703125" style="127" customWidth="1"/>
    <col min="8202" max="8202" width="39.85546875" style="127" customWidth="1"/>
    <col min="8203" max="8209" width="10.7109375" style="127" customWidth="1"/>
    <col min="8210" max="8210" width="32.7109375" style="127" customWidth="1"/>
    <col min="8211" max="8211" width="10.7109375" style="127" customWidth="1"/>
    <col min="8212" max="8212" width="36.28515625" style="127" customWidth="1"/>
    <col min="8213" max="8213" width="18.7109375" style="127" customWidth="1"/>
    <col min="8214" max="8214" width="10.7109375" style="127" customWidth="1"/>
    <col min="8215" max="8215" width="30.85546875" style="127" customWidth="1"/>
    <col min="8216" max="8216" width="10.7109375" style="127" customWidth="1"/>
    <col min="8217" max="8217" width="74.85546875" style="127" customWidth="1"/>
    <col min="8218" max="8218" width="23.140625" style="127" customWidth="1"/>
    <col min="8219" max="8447" width="11.42578125" style="127"/>
    <col min="8448" max="8448" width="26.28515625" style="127" customWidth="1"/>
    <col min="8449" max="8449" width="15.7109375" style="127" customWidth="1"/>
    <col min="8450" max="8450" width="15.140625" style="127" customWidth="1"/>
    <col min="8451" max="8451" width="19" style="127" customWidth="1"/>
    <col min="8452" max="8452" width="12" style="127" customWidth="1"/>
    <col min="8453" max="8453" width="39" style="127" customWidth="1"/>
    <col min="8454" max="8454" width="44.42578125" style="127" customWidth="1"/>
    <col min="8455" max="8455" width="40.5703125" style="127" customWidth="1"/>
    <col min="8456" max="8456" width="33.85546875" style="127" customWidth="1"/>
    <col min="8457" max="8457" width="37.5703125" style="127" customWidth="1"/>
    <col min="8458" max="8458" width="39.85546875" style="127" customWidth="1"/>
    <col min="8459" max="8465" width="10.7109375" style="127" customWidth="1"/>
    <col min="8466" max="8466" width="32.7109375" style="127" customWidth="1"/>
    <col min="8467" max="8467" width="10.7109375" style="127" customWidth="1"/>
    <col min="8468" max="8468" width="36.28515625" style="127" customWidth="1"/>
    <col min="8469" max="8469" width="18.7109375" style="127" customWidth="1"/>
    <col min="8470" max="8470" width="10.7109375" style="127" customWidth="1"/>
    <col min="8471" max="8471" width="30.85546875" style="127" customWidth="1"/>
    <col min="8472" max="8472" width="10.7109375" style="127" customWidth="1"/>
    <col min="8473" max="8473" width="74.85546875" style="127" customWidth="1"/>
    <col min="8474" max="8474" width="23.140625" style="127" customWidth="1"/>
    <col min="8475" max="8703" width="11.42578125" style="127"/>
    <col min="8704" max="8704" width="26.28515625" style="127" customWidth="1"/>
    <col min="8705" max="8705" width="15.7109375" style="127" customWidth="1"/>
    <col min="8706" max="8706" width="15.140625" style="127" customWidth="1"/>
    <col min="8707" max="8707" width="19" style="127" customWidth="1"/>
    <col min="8708" max="8708" width="12" style="127" customWidth="1"/>
    <col min="8709" max="8709" width="39" style="127" customWidth="1"/>
    <col min="8710" max="8710" width="44.42578125" style="127" customWidth="1"/>
    <col min="8711" max="8711" width="40.5703125" style="127" customWidth="1"/>
    <col min="8712" max="8712" width="33.85546875" style="127" customWidth="1"/>
    <col min="8713" max="8713" width="37.5703125" style="127" customWidth="1"/>
    <col min="8714" max="8714" width="39.85546875" style="127" customWidth="1"/>
    <col min="8715" max="8721" width="10.7109375" style="127" customWidth="1"/>
    <col min="8722" max="8722" width="32.7109375" style="127" customWidth="1"/>
    <col min="8723" max="8723" width="10.7109375" style="127" customWidth="1"/>
    <col min="8724" max="8724" width="36.28515625" style="127" customWidth="1"/>
    <col min="8725" max="8725" width="18.7109375" style="127" customWidth="1"/>
    <col min="8726" max="8726" width="10.7109375" style="127" customWidth="1"/>
    <col min="8727" max="8727" width="30.85546875" style="127" customWidth="1"/>
    <col min="8728" max="8728" width="10.7109375" style="127" customWidth="1"/>
    <col min="8729" max="8729" width="74.85546875" style="127" customWidth="1"/>
    <col min="8730" max="8730" width="23.140625" style="127" customWidth="1"/>
    <col min="8731" max="8959" width="11.42578125" style="127"/>
    <col min="8960" max="8960" width="26.28515625" style="127" customWidth="1"/>
    <col min="8961" max="8961" width="15.7109375" style="127" customWidth="1"/>
    <col min="8962" max="8962" width="15.140625" style="127" customWidth="1"/>
    <col min="8963" max="8963" width="19" style="127" customWidth="1"/>
    <col min="8964" max="8964" width="12" style="127" customWidth="1"/>
    <col min="8965" max="8965" width="39" style="127" customWidth="1"/>
    <col min="8966" max="8966" width="44.42578125" style="127" customWidth="1"/>
    <col min="8967" max="8967" width="40.5703125" style="127" customWidth="1"/>
    <col min="8968" max="8968" width="33.85546875" style="127" customWidth="1"/>
    <col min="8969" max="8969" width="37.5703125" style="127" customWidth="1"/>
    <col min="8970" max="8970" width="39.85546875" style="127" customWidth="1"/>
    <col min="8971" max="8977" width="10.7109375" style="127" customWidth="1"/>
    <col min="8978" max="8978" width="32.7109375" style="127" customWidth="1"/>
    <col min="8979" max="8979" width="10.7109375" style="127" customWidth="1"/>
    <col min="8980" max="8980" width="36.28515625" style="127" customWidth="1"/>
    <col min="8981" max="8981" width="18.7109375" style="127" customWidth="1"/>
    <col min="8982" max="8982" width="10.7109375" style="127" customWidth="1"/>
    <col min="8983" max="8983" width="30.85546875" style="127" customWidth="1"/>
    <col min="8984" max="8984" width="10.7109375" style="127" customWidth="1"/>
    <col min="8985" max="8985" width="74.85546875" style="127" customWidth="1"/>
    <col min="8986" max="8986" width="23.140625" style="127" customWidth="1"/>
    <col min="8987" max="9215" width="11.42578125" style="127"/>
    <col min="9216" max="9216" width="26.28515625" style="127" customWidth="1"/>
    <col min="9217" max="9217" width="15.7109375" style="127" customWidth="1"/>
    <col min="9218" max="9218" width="15.140625" style="127" customWidth="1"/>
    <col min="9219" max="9219" width="19" style="127" customWidth="1"/>
    <col min="9220" max="9220" width="12" style="127" customWidth="1"/>
    <col min="9221" max="9221" width="39" style="127" customWidth="1"/>
    <col min="9222" max="9222" width="44.42578125" style="127" customWidth="1"/>
    <col min="9223" max="9223" width="40.5703125" style="127" customWidth="1"/>
    <col min="9224" max="9224" width="33.85546875" style="127" customWidth="1"/>
    <col min="9225" max="9225" width="37.5703125" style="127" customWidth="1"/>
    <col min="9226" max="9226" width="39.85546875" style="127" customWidth="1"/>
    <col min="9227" max="9233" width="10.7109375" style="127" customWidth="1"/>
    <col min="9234" max="9234" width="32.7109375" style="127" customWidth="1"/>
    <col min="9235" max="9235" width="10.7109375" style="127" customWidth="1"/>
    <col min="9236" max="9236" width="36.28515625" style="127" customWidth="1"/>
    <col min="9237" max="9237" width="18.7109375" style="127" customWidth="1"/>
    <col min="9238" max="9238" width="10.7109375" style="127" customWidth="1"/>
    <col min="9239" max="9239" width="30.85546875" style="127" customWidth="1"/>
    <col min="9240" max="9240" width="10.7109375" style="127" customWidth="1"/>
    <col min="9241" max="9241" width="74.85546875" style="127" customWidth="1"/>
    <col min="9242" max="9242" width="23.140625" style="127" customWidth="1"/>
    <col min="9243" max="9471" width="11.42578125" style="127"/>
    <col min="9472" max="9472" width="26.28515625" style="127" customWidth="1"/>
    <col min="9473" max="9473" width="15.7109375" style="127" customWidth="1"/>
    <col min="9474" max="9474" width="15.140625" style="127" customWidth="1"/>
    <col min="9475" max="9475" width="19" style="127" customWidth="1"/>
    <col min="9476" max="9476" width="12" style="127" customWidth="1"/>
    <col min="9477" max="9477" width="39" style="127" customWidth="1"/>
    <col min="9478" max="9478" width="44.42578125" style="127" customWidth="1"/>
    <col min="9479" max="9479" width="40.5703125" style="127" customWidth="1"/>
    <col min="9480" max="9480" width="33.85546875" style="127" customWidth="1"/>
    <col min="9481" max="9481" width="37.5703125" style="127" customWidth="1"/>
    <col min="9482" max="9482" width="39.85546875" style="127" customWidth="1"/>
    <col min="9483" max="9489" width="10.7109375" style="127" customWidth="1"/>
    <col min="9490" max="9490" width="32.7109375" style="127" customWidth="1"/>
    <col min="9491" max="9491" width="10.7109375" style="127" customWidth="1"/>
    <col min="9492" max="9492" width="36.28515625" style="127" customWidth="1"/>
    <col min="9493" max="9493" width="18.7109375" style="127" customWidth="1"/>
    <col min="9494" max="9494" width="10.7109375" style="127" customWidth="1"/>
    <col min="9495" max="9495" width="30.85546875" style="127" customWidth="1"/>
    <col min="9496" max="9496" width="10.7109375" style="127" customWidth="1"/>
    <col min="9497" max="9497" width="74.85546875" style="127" customWidth="1"/>
    <col min="9498" max="9498" width="23.140625" style="127" customWidth="1"/>
    <col min="9499" max="9727" width="11.42578125" style="127"/>
    <col min="9728" max="9728" width="26.28515625" style="127" customWidth="1"/>
    <col min="9729" max="9729" width="15.7109375" style="127" customWidth="1"/>
    <col min="9730" max="9730" width="15.140625" style="127" customWidth="1"/>
    <col min="9731" max="9731" width="19" style="127" customWidth="1"/>
    <col min="9732" max="9732" width="12" style="127" customWidth="1"/>
    <col min="9733" max="9733" width="39" style="127" customWidth="1"/>
    <col min="9734" max="9734" width="44.42578125" style="127" customWidth="1"/>
    <col min="9735" max="9735" width="40.5703125" style="127" customWidth="1"/>
    <col min="9736" max="9736" width="33.85546875" style="127" customWidth="1"/>
    <col min="9737" max="9737" width="37.5703125" style="127" customWidth="1"/>
    <col min="9738" max="9738" width="39.85546875" style="127" customWidth="1"/>
    <col min="9739" max="9745" width="10.7109375" style="127" customWidth="1"/>
    <col min="9746" max="9746" width="32.7109375" style="127" customWidth="1"/>
    <col min="9747" max="9747" width="10.7109375" style="127" customWidth="1"/>
    <col min="9748" max="9748" width="36.28515625" style="127" customWidth="1"/>
    <col min="9749" max="9749" width="18.7109375" style="127" customWidth="1"/>
    <col min="9750" max="9750" width="10.7109375" style="127" customWidth="1"/>
    <col min="9751" max="9751" width="30.85546875" style="127" customWidth="1"/>
    <col min="9752" max="9752" width="10.7109375" style="127" customWidth="1"/>
    <col min="9753" max="9753" width="74.85546875" style="127" customWidth="1"/>
    <col min="9754" max="9754" width="23.140625" style="127" customWidth="1"/>
    <col min="9755" max="9983" width="11.42578125" style="127"/>
    <col min="9984" max="9984" width="26.28515625" style="127" customWidth="1"/>
    <col min="9985" max="9985" width="15.7109375" style="127" customWidth="1"/>
    <col min="9986" max="9986" width="15.140625" style="127" customWidth="1"/>
    <col min="9987" max="9987" width="19" style="127" customWidth="1"/>
    <col min="9988" max="9988" width="12" style="127" customWidth="1"/>
    <col min="9989" max="9989" width="39" style="127" customWidth="1"/>
    <col min="9990" max="9990" width="44.42578125" style="127" customWidth="1"/>
    <col min="9991" max="9991" width="40.5703125" style="127" customWidth="1"/>
    <col min="9992" max="9992" width="33.85546875" style="127" customWidth="1"/>
    <col min="9993" max="9993" width="37.5703125" style="127" customWidth="1"/>
    <col min="9994" max="9994" width="39.85546875" style="127" customWidth="1"/>
    <col min="9995" max="10001" width="10.7109375" style="127" customWidth="1"/>
    <col min="10002" max="10002" width="32.7109375" style="127" customWidth="1"/>
    <col min="10003" max="10003" width="10.7109375" style="127" customWidth="1"/>
    <col min="10004" max="10004" width="36.28515625" style="127" customWidth="1"/>
    <col min="10005" max="10005" width="18.7109375" style="127" customWidth="1"/>
    <col min="10006" max="10006" width="10.7109375" style="127" customWidth="1"/>
    <col min="10007" max="10007" width="30.85546875" style="127" customWidth="1"/>
    <col min="10008" max="10008" width="10.7109375" style="127" customWidth="1"/>
    <col min="10009" max="10009" width="74.85546875" style="127" customWidth="1"/>
    <col min="10010" max="10010" width="23.140625" style="127" customWidth="1"/>
    <col min="10011" max="10239" width="11.42578125" style="127"/>
    <col min="10240" max="10240" width="26.28515625" style="127" customWidth="1"/>
    <col min="10241" max="10241" width="15.7109375" style="127" customWidth="1"/>
    <col min="10242" max="10242" width="15.140625" style="127" customWidth="1"/>
    <col min="10243" max="10243" width="19" style="127" customWidth="1"/>
    <col min="10244" max="10244" width="12" style="127" customWidth="1"/>
    <col min="10245" max="10245" width="39" style="127" customWidth="1"/>
    <col min="10246" max="10246" width="44.42578125" style="127" customWidth="1"/>
    <col min="10247" max="10247" width="40.5703125" style="127" customWidth="1"/>
    <col min="10248" max="10248" width="33.85546875" style="127" customWidth="1"/>
    <col min="10249" max="10249" width="37.5703125" style="127" customWidth="1"/>
    <col min="10250" max="10250" width="39.85546875" style="127" customWidth="1"/>
    <col min="10251" max="10257" width="10.7109375" style="127" customWidth="1"/>
    <col min="10258" max="10258" width="32.7109375" style="127" customWidth="1"/>
    <col min="10259" max="10259" width="10.7109375" style="127" customWidth="1"/>
    <col min="10260" max="10260" width="36.28515625" style="127" customWidth="1"/>
    <col min="10261" max="10261" width="18.7109375" style="127" customWidth="1"/>
    <col min="10262" max="10262" width="10.7109375" style="127" customWidth="1"/>
    <col min="10263" max="10263" width="30.85546875" style="127" customWidth="1"/>
    <col min="10264" max="10264" width="10.7109375" style="127" customWidth="1"/>
    <col min="10265" max="10265" width="74.85546875" style="127" customWidth="1"/>
    <col min="10266" max="10266" width="23.140625" style="127" customWidth="1"/>
    <col min="10267" max="10495" width="11.42578125" style="127"/>
    <col min="10496" max="10496" width="26.28515625" style="127" customWidth="1"/>
    <col min="10497" max="10497" width="15.7109375" style="127" customWidth="1"/>
    <col min="10498" max="10498" width="15.140625" style="127" customWidth="1"/>
    <col min="10499" max="10499" width="19" style="127" customWidth="1"/>
    <col min="10500" max="10500" width="12" style="127" customWidth="1"/>
    <col min="10501" max="10501" width="39" style="127" customWidth="1"/>
    <col min="10502" max="10502" width="44.42578125" style="127" customWidth="1"/>
    <col min="10503" max="10503" width="40.5703125" style="127" customWidth="1"/>
    <col min="10504" max="10504" width="33.85546875" style="127" customWidth="1"/>
    <col min="10505" max="10505" width="37.5703125" style="127" customWidth="1"/>
    <col min="10506" max="10506" width="39.85546875" style="127" customWidth="1"/>
    <col min="10507" max="10513" width="10.7109375" style="127" customWidth="1"/>
    <col min="10514" max="10514" width="32.7109375" style="127" customWidth="1"/>
    <col min="10515" max="10515" width="10.7109375" style="127" customWidth="1"/>
    <col min="10516" max="10516" width="36.28515625" style="127" customWidth="1"/>
    <col min="10517" max="10517" width="18.7109375" style="127" customWidth="1"/>
    <col min="10518" max="10518" width="10.7109375" style="127" customWidth="1"/>
    <col min="10519" max="10519" width="30.85546875" style="127" customWidth="1"/>
    <col min="10520" max="10520" width="10.7109375" style="127" customWidth="1"/>
    <col min="10521" max="10521" width="74.85546875" style="127" customWidth="1"/>
    <col min="10522" max="10522" width="23.140625" style="127" customWidth="1"/>
    <col min="10523" max="10751" width="11.42578125" style="127"/>
    <col min="10752" max="10752" width="26.28515625" style="127" customWidth="1"/>
    <col min="10753" max="10753" width="15.7109375" style="127" customWidth="1"/>
    <col min="10754" max="10754" width="15.140625" style="127" customWidth="1"/>
    <col min="10755" max="10755" width="19" style="127" customWidth="1"/>
    <col min="10756" max="10756" width="12" style="127" customWidth="1"/>
    <col min="10757" max="10757" width="39" style="127" customWidth="1"/>
    <col min="10758" max="10758" width="44.42578125" style="127" customWidth="1"/>
    <col min="10759" max="10759" width="40.5703125" style="127" customWidth="1"/>
    <col min="10760" max="10760" width="33.85546875" style="127" customWidth="1"/>
    <col min="10761" max="10761" width="37.5703125" style="127" customWidth="1"/>
    <col min="10762" max="10762" width="39.85546875" style="127" customWidth="1"/>
    <col min="10763" max="10769" width="10.7109375" style="127" customWidth="1"/>
    <col min="10770" max="10770" width="32.7109375" style="127" customWidth="1"/>
    <col min="10771" max="10771" width="10.7109375" style="127" customWidth="1"/>
    <col min="10772" max="10772" width="36.28515625" style="127" customWidth="1"/>
    <col min="10773" max="10773" width="18.7109375" style="127" customWidth="1"/>
    <col min="10774" max="10774" width="10.7109375" style="127" customWidth="1"/>
    <col min="10775" max="10775" width="30.85546875" style="127" customWidth="1"/>
    <col min="10776" max="10776" width="10.7109375" style="127" customWidth="1"/>
    <col min="10777" max="10777" width="74.85546875" style="127" customWidth="1"/>
    <col min="10778" max="10778" width="23.140625" style="127" customWidth="1"/>
    <col min="10779" max="11007" width="11.42578125" style="127"/>
    <col min="11008" max="11008" width="26.28515625" style="127" customWidth="1"/>
    <col min="11009" max="11009" width="15.7109375" style="127" customWidth="1"/>
    <col min="11010" max="11010" width="15.140625" style="127" customWidth="1"/>
    <col min="11011" max="11011" width="19" style="127" customWidth="1"/>
    <col min="11012" max="11012" width="12" style="127" customWidth="1"/>
    <col min="11013" max="11013" width="39" style="127" customWidth="1"/>
    <col min="11014" max="11014" width="44.42578125" style="127" customWidth="1"/>
    <col min="11015" max="11015" width="40.5703125" style="127" customWidth="1"/>
    <col min="11016" max="11016" width="33.85546875" style="127" customWidth="1"/>
    <col min="11017" max="11017" width="37.5703125" style="127" customWidth="1"/>
    <col min="11018" max="11018" width="39.85546875" style="127" customWidth="1"/>
    <col min="11019" max="11025" width="10.7109375" style="127" customWidth="1"/>
    <col min="11026" max="11026" width="32.7109375" style="127" customWidth="1"/>
    <col min="11027" max="11027" width="10.7109375" style="127" customWidth="1"/>
    <col min="11028" max="11028" width="36.28515625" style="127" customWidth="1"/>
    <col min="11029" max="11029" width="18.7109375" style="127" customWidth="1"/>
    <col min="11030" max="11030" width="10.7109375" style="127" customWidth="1"/>
    <col min="11031" max="11031" width="30.85546875" style="127" customWidth="1"/>
    <col min="11032" max="11032" width="10.7109375" style="127" customWidth="1"/>
    <col min="11033" max="11033" width="74.85546875" style="127" customWidth="1"/>
    <col min="11034" max="11034" width="23.140625" style="127" customWidth="1"/>
    <col min="11035" max="11263" width="11.42578125" style="127"/>
    <col min="11264" max="11264" width="26.28515625" style="127" customWidth="1"/>
    <col min="11265" max="11265" width="15.7109375" style="127" customWidth="1"/>
    <col min="11266" max="11266" width="15.140625" style="127" customWidth="1"/>
    <col min="11267" max="11267" width="19" style="127" customWidth="1"/>
    <col min="11268" max="11268" width="12" style="127" customWidth="1"/>
    <col min="11269" max="11269" width="39" style="127" customWidth="1"/>
    <col min="11270" max="11270" width="44.42578125" style="127" customWidth="1"/>
    <col min="11271" max="11271" width="40.5703125" style="127" customWidth="1"/>
    <col min="11272" max="11272" width="33.85546875" style="127" customWidth="1"/>
    <col min="11273" max="11273" width="37.5703125" style="127" customWidth="1"/>
    <col min="11274" max="11274" width="39.85546875" style="127" customWidth="1"/>
    <col min="11275" max="11281" width="10.7109375" style="127" customWidth="1"/>
    <col min="11282" max="11282" width="32.7109375" style="127" customWidth="1"/>
    <col min="11283" max="11283" width="10.7109375" style="127" customWidth="1"/>
    <col min="11284" max="11284" width="36.28515625" style="127" customWidth="1"/>
    <col min="11285" max="11285" width="18.7109375" style="127" customWidth="1"/>
    <col min="11286" max="11286" width="10.7109375" style="127" customWidth="1"/>
    <col min="11287" max="11287" width="30.85546875" style="127" customWidth="1"/>
    <col min="11288" max="11288" width="10.7109375" style="127" customWidth="1"/>
    <col min="11289" max="11289" width="74.85546875" style="127" customWidth="1"/>
    <col min="11290" max="11290" width="23.140625" style="127" customWidth="1"/>
    <col min="11291" max="11519" width="11.42578125" style="127"/>
    <col min="11520" max="11520" width="26.28515625" style="127" customWidth="1"/>
    <col min="11521" max="11521" width="15.7109375" style="127" customWidth="1"/>
    <col min="11522" max="11522" width="15.140625" style="127" customWidth="1"/>
    <col min="11523" max="11523" width="19" style="127" customWidth="1"/>
    <col min="11524" max="11524" width="12" style="127" customWidth="1"/>
    <col min="11525" max="11525" width="39" style="127" customWidth="1"/>
    <col min="11526" max="11526" width="44.42578125" style="127" customWidth="1"/>
    <col min="11527" max="11527" width="40.5703125" style="127" customWidth="1"/>
    <col min="11528" max="11528" width="33.85546875" style="127" customWidth="1"/>
    <col min="11529" max="11529" width="37.5703125" style="127" customWidth="1"/>
    <col min="11530" max="11530" width="39.85546875" style="127" customWidth="1"/>
    <col min="11531" max="11537" width="10.7109375" style="127" customWidth="1"/>
    <col min="11538" max="11538" width="32.7109375" style="127" customWidth="1"/>
    <col min="11539" max="11539" width="10.7109375" style="127" customWidth="1"/>
    <col min="11540" max="11540" width="36.28515625" style="127" customWidth="1"/>
    <col min="11541" max="11541" width="18.7109375" style="127" customWidth="1"/>
    <col min="11542" max="11542" width="10.7109375" style="127" customWidth="1"/>
    <col min="11543" max="11543" width="30.85546875" style="127" customWidth="1"/>
    <col min="11544" max="11544" width="10.7109375" style="127" customWidth="1"/>
    <col min="11545" max="11545" width="74.85546875" style="127" customWidth="1"/>
    <col min="11546" max="11546" width="23.140625" style="127" customWidth="1"/>
    <col min="11547" max="11775" width="11.42578125" style="127"/>
    <col min="11776" max="11776" width="26.28515625" style="127" customWidth="1"/>
    <col min="11777" max="11777" width="15.7109375" style="127" customWidth="1"/>
    <col min="11778" max="11778" width="15.140625" style="127" customWidth="1"/>
    <col min="11779" max="11779" width="19" style="127" customWidth="1"/>
    <col min="11780" max="11780" width="12" style="127" customWidth="1"/>
    <col min="11781" max="11781" width="39" style="127" customWidth="1"/>
    <col min="11782" max="11782" width="44.42578125" style="127" customWidth="1"/>
    <col min="11783" max="11783" width="40.5703125" style="127" customWidth="1"/>
    <col min="11784" max="11784" width="33.85546875" style="127" customWidth="1"/>
    <col min="11785" max="11785" width="37.5703125" style="127" customWidth="1"/>
    <col min="11786" max="11786" width="39.85546875" style="127" customWidth="1"/>
    <col min="11787" max="11793" width="10.7109375" style="127" customWidth="1"/>
    <col min="11794" max="11794" width="32.7109375" style="127" customWidth="1"/>
    <col min="11795" max="11795" width="10.7109375" style="127" customWidth="1"/>
    <col min="11796" max="11796" width="36.28515625" style="127" customWidth="1"/>
    <col min="11797" max="11797" width="18.7109375" style="127" customWidth="1"/>
    <col min="11798" max="11798" width="10.7109375" style="127" customWidth="1"/>
    <col min="11799" max="11799" width="30.85546875" style="127" customWidth="1"/>
    <col min="11800" max="11800" width="10.7109375" style="127" customWidth="1"/>
    <col min="11801" max="11801" width="74.85546875" style="127" customWidth="1"/>
    <col min="11802" max="11802" width="23.140625" style="127" customWidth="1"/>
    <col min="11803" max="12031" width="11.42578125" style="127"/>
    <col min="12032" max="12032" width="26.28515625" style="127" customWidth="1"/>
    <col min="12033" max="12033" width="15.7109375" style="127" customWidth="1"/>
    <col min="12034" max="12034" width="15.140625" style="127" customWidth="1"/>
    <col min="12035" max="12035" width="19" style="127" customWidth="1"/>
    <col min="12036" max="12036" width="12" style="127" customWidth="1"/>
    <col min="12037" max="12037" width="39" style="127" customWidth="1"/>
    <col min="12038" max="12038" width="44.42578125" style="127" customWidth="1"/>
    <col min="12039" max="12039" width="40.5703125" style="127" customWidth="1"/>
    <col min="12040" max="12040" width="33.85546875" style="127" customWidth="1"/>
    <col min="12041" max="12041" width="37.5703125" style="127" customWidth="1"/>
    <col min="12042" max="12042" width="39.85546875" style="127" customWidth="1"/>
    <col min="12043" max="12049" width="10.7109375" style="127" customWidth="1"/>
    <col min="12050" max="12050" width="32.7109375" style="127" customWidth="1"/>
    <col min="12051" max="12051" width="10.7109375" style="127" customWidth="1"/>
    <col min="12052" max="12052" width="36.28515625" style="127" customWidth="1"/>
    <col min="12053" max="12053" width="18.7109375" style="127" customWidth="1"/>
    <col min="12054" max="12054" width="10.7109375" style="127" customWidth="1"/>
    <col min="12055" max="12055" width="30.85546875" style="127" customWidth="1"/>
    <col min="12056" max="12056" width="10.7109375" style="127" customWidth="1"/>
    <col min="12057" max="12057" width="74.85546875" style="127" customWidth="1"/>
    <col min="12058" max="12058" width="23.140625" style="127" customWidth="1"/>
    <col min="12059" max="12287" width="11.42578125" style="127"/>
    <col min="12288" max="12288" width="26.28515625" style="127" customWidth="1"/>
    <col min="12289" max="12289" width="15.7109375" style="127" customWidth="1"/>
    <col min="12290" max="12290" width="15.140625" style="127" customWidth="1"/>
    <col min="12291" max="12291" width="19" style="127" customWidth="1"/>
    <col min="12292" max="12292" width="12" style="127" customWidth="1"/>
    <col min="12293" max="12293" width="39" style="127" customWidth="1"/>
    <col min="12294" max="12294" width="44.42578125" style="127" customWidth="1"/>
    <col min="12295" max="12295" width="40.5703125" style="127" customWidth="1"/>
    <col min="12296" max="12296" width="33.85546875" style="127" customWidth="1"/>
    <col min="12297" max="12297" width="37.5703125" style="127" customWidth="1"/>
    <col min="12298" max="12298" width="39.85546875" style="127" customWidth="1"/>
    <col min="12299" max="12305" width="10.7109375" style="127" customWidth="1"/>
    <col min="12306" max="12306" width="32.7109375" style="127" customWidth="1"/>
    <col min="12307" max="12307" width="10.7109375" style="127" customWidth="1"/>
    <col min="12308" max="12308" width="36.28515625" style="127" customWidth="1"/>
    <col min="12309" max="12309" width="18.7109375" style="127" customWidth="1"/>
    <col min="12310" max="12310" width="10.7109375" style="127" customWidth="1"/>
    <col min="12311" max="12311" width="30.85546875" style="127" customWidth="1"/>
    <col min="12312" max="12312" width="10.7109375" style="127" customWidth="1"/>
    <col min="12313" max="12313" width="74.85546875" style="127" customWidth="1"/>
    <col min="12314" max="12314" width="23.140625" style="127" customWidth="1"/>
    <col min="12315" max="12543" width="11.42578125" style="127"/>
    <col min="12544" max="12544" width="26.28515625" style="127" customWidth="1"/>
    <col min="12545" max="12545" width="15.7109375" style="127" customWidth="1"/>
    <col min="12546" max="12546" width="15.140625" style="127" customWidth="1"/>
    <col min="12547" max="12547" width="19" style="127" customWidth="1"/>
    <col min="12548" max="12548" width="12" style="127" customWidth="1"/>
    <col min="12549" max="12549" width="39" style="127" customWidth="1"/>
    <col min="12550" max="12550" width="44.42578125" style="127" customWidth="1"/>
    <col min="12551" max="12551" width="40.5703125" style="127" customWidth="1"/>
    <col min="12552" max="12552" width="33.85546875" style="127" customWidth="1"/>
    <col min="12553" max="12553" width="37.5703125" style="127" customWidth="1"/>
    <col min="12554" max="12554" width="39.85546875" style="127" customWidth="1"/>
    <col min="12555" max="12561" width="10.7109375" style="127" customWidth="1"/>
    <col min="12562" max="12562" width="32.7109375" style="127" customWidth="1"/>
    <col min="12563" max="12563" width="10.7109375" style="127" customWidth="1"/>
    <col min="12564" max="12564" width="36.28515625" style="127" customWidth="1"/>
    <col min="12565" max="12565" width="18.7109375" style="127" customWidth="1"/>
    <col min="12566" max="12566" width="10.7109375" style="127" customWidth="1"/>
    <col min="12567" max="12567" width="30.85546875" style="127" customWidth="1"/>
    <col min="12568" max="12568" width="10.7109375" style="127" customWidth="1"/>
    <col min="12569" max="12569" width="74.85546875" style="127" customWidth="1"/>
    <col min="12570" max="12570" width="23.140625" style="127" customWidth="1"/>
    <col min="12571" max="12799" width="11.42578125" style="127"/>
    <col min="12800" max="12800" width="26.28515625" style="127" customWidth="1"/>
    <col min="12801" max="12801" width="15.7109375" style="127" customWidth="1"/>
    <col min="12802" max="12802" width="15.140625" style="127" customWidth="1"/>
    <col min="12803" max="12803" width="19" style="127" customWidth="1"/>
    <col min="12804" max="12804" width="12" style="127" customWidth="1"/>
    <col min="12805" max="12805" width="39" style="127" customWidth="1"/>
    <col min="12806" max="12806" width="44.42578125" style="127" customWidth="1"/>
    <col min="12807" max="12807" width="40.5703125" style="127" customWidth="1"/>
    <col min="12808" max="12808" width="33.85546875" style="127" customWidth="1"/>
    <col min="12809" max="12809" width="37.5703125" style="127" customWidth="1"/>
    <col min="12810" max="12810" width="39.85546875" style="127" customWidth="1"/>
    <col min="12811" max="12817" width="10.7109375" style="127" customWidth="1"/>
    <col min="12818" max="12818" width="32.7109375" style="127" customWidth="1"/>
    <col min="12819" max="12819" width="10.7109375" style="127" customWidth="1"/>
    <col min="12820" max="12820" width="36.28515625" style="127" customWidth="1"/>
    <col min="12821" max="12821" width="18.7109375" style="127" customWidth="1"/>
    <col min="12822" max="12822" width="10.7109375" style="127" customWidth="1"/>
    <col min="12823" max="12823" width="30.85546875" style="127" customWidth="1"/>
    <col min="12824" max="12824" width="10.7109375" style="127" customWidth="1"/>
    <col min="12825" max="12825" width="74.85546875" style="127" customWidth="1"/>
    <col min="12826" max="12826" width="23.140625" style="127" customWidth="1"/>
    <col min="12827" max="13055" width="11.42578125" style="127"/>
    <col min="13056" max="13056" width="26.28515625" style="127" customWidth="1"/>
    <col min="13057" max="13057" width="15.7109375" style="127" customWidth="1"/>
    <col min="13058" max="13058" width="15.140625" style="127" customWidth="1"/>
    <col min="13059" max="13059" width="19" style="127" customWidth="1"/>
    <col min="13060" max="13060" width="12" style="127" customWidth="1"/>
    <col min="13061" max="13061" width="39" style="127" customWidth="1"/>
    <col min="13062" max="13062" width="44.42578125" style="127" customWidth="1"/>
    <col min="13063" max="13063" width="40.5703125" style="127" customWidth="1"/>
    <col min="13064" max="13064" width="33.85546875" style="127" customWidth="1"/>
    <col min="13065" max="13065" width="37.5703125" style="127" customWidth="1"/>
    <col min="13066" max="13066" width="39.85546875" style="127" customWidth="1"/>
    <col min="13067" max="13073" width="10.7109375" style="127" customWidth="1"/>
    <col min="13074" max="13074" width="32.7109375" style="127" customWidth="1"/>
    <col min="13075" max="13075" width="10.7109375" style="127" customWidth="1"/>
    <col min="13076" max="13076" width="36.28515625" style="127" customWidth="1"/>
    <col min="13077" max="13077" width="18.7109375" style="127" customWidth="1"/>
    <col min="13078" max="13078" width="10.7109375" style="127" customWidth="1"/>
    <col min="13079" max="13079" width="30.85546875" style="127" customWidth="1"/>
    <col min="13080" max="13080" width="10.7109375" style="127" customWidth="1"/>
    <col min="13081" max="13081" width="74.85546875" style="127" customWidth="1"/>
    <col min="13082" max="13082" width="23.140625" style="127" customWidth="1"/>
    <col min="13083" max="13311" width="11.42578125" style="127"/>
    <col min="13312" max="13312" width="26.28515625" style="127" customWidth="1"/>
    <col min="13313" max="13313" width="15.7109375" style="127" customWidth="1"/>
    <col min="13314" max="13314" width="15.140625" style="127" customWidth="1"/>
    <col min="13315" max="13315" width="19" style="127" customWidth="1"/>
    <col min="13316" max="13316" width="12" style="127" customWidth="1"/>
    <col min="13317" max="13317" width="39" style="127" customWidth="1"/>
    <col min="13318" max="13318" width="44.42578125" style="127" customWidth="1"/>
    <col min="13319" max="13319" width="40.5703125" style="127" customWidth="1"/>
    <col min="13320" max="13320" width="33.85546875" style="127" customWidth="1"/>
    <col min="13321" max="13321" width="37.5703125" style="127" customWidth="1"/>
    <col min="13322" max="13322" width="39.85546875" style="127" customWidth="1"/>
    <col min="13323" max="13329" width="10.7109375" style="127" customWidth="1"/>
    <col min="13330" max="13330" width="32.7109375" style="127" customWidth="1"/>
    <col min="13331" max="13331" width="10.7109375" style="127" customWidth="1"/>
    <col min="13332" max="13332" width="36.28515625" style="127" customWidth="1"/>
    <col min="13333" max="13333" width="18.7109375" style="127" customWidth="1"/>
    <col min="13334" max="13334" width="10.7109375" style="127" customWidth="1"/>
    <col min="13335" max="13335" width="30.85546875" style="127" customWidth="1"/>
    <col min="13336" max="13336" width="10.7109375" style="127" customWidth="1"/>
    <col min="13337" max="13337" width="74.85546875" style="127" customWidth="1"/>
    <col min="13338" max="13338" width="23.140625" style="127" customWidth="1"/>
    <col min="13339" max="13567" width="11.42578125" style="127"/>
    <col min="13568" max="13568" width="26.28515625" style="127" customWidth="1"/>
    <col min="13569" max="13569" width="15.7109375" style="127" customWidth="1"/>
    <col min="13570" max="13570" width="15.140625" style="127" customWidth="1"/>
    <col min="13571" max="13571" width="19" style="127" customWidth="1"/>
    <col min="13572" max="13572" width="12" style="127" customWidth="1"/>
    <col min="13573" max="13573" width="39" style="127" customWidth="1"/>
    <col min="13574" max="13574" width="44.42578125" style="127" customWidth="1"/>
    <col min="13575" max="13575" width="40.5703125" style="127" customWidth="1"/>
    <col min="13576" max="13576" width="33.85546875" style="127" customWidth="1"/>
    <col min="13577" max="13577" width="37.5703125" style="127" customWidth="1"/>
    <col min="13578" max="13578" width="39.85546875" style="127" customWidth="1"/>
    <col min="13579" max="13585" width="10.7109375" style="127" customWidth="1"/>
    <col min="13586" max="13586" width="32.7109375" style="127" customWidth="1"/>
    <col min="13587" max="13587" width="10.7109375" style="127" customWidth="1"/>
    <col min="13588" max="13588" width="36.28515625" style="127" customWidth="1"/>
    <col min="13589" max="13589" width="18.7109375" style="127" customWidth="1"/>
    <col min="13590" max="13590" width="10.7109375" style="127" customWidth="1"/>
    <col min="13591" max="13591" width="30.85546875" style="127" customWidth="1"/>
    <col min="13592" max="13592" width="10.7109375" style="127" customWidth="1"/>
    <col min="13593" max="13593" width="74.85546875" style="127" customWidth="1"/>
    <col min="13594" max="13594" width="23.140625" style="127" customWidth="1"/>
    <col min="13595" max="13823" width="11.42578125" style="127"/>
    <col min="13824" max="13824" width="26.28515625" style="127" customWidth="1"/>
    <col min="13825" max="13825" width="15.7109375" style="127" customWidth="1"/>
    <col min="13826" max="13826" width="15.140625" style="127" customWidth="1"/>
    <col min="13827" max="13827" width="19" style="127" customWidth="1"/>
    <col min="13828" max="13828" width="12" style="127" customWidth="1"/>
    <col min="13829" max="13829" width="39" style="127" customWidth="1"/>
    <col min="13830" max="13830" width="44.42578125" style="127" customWidth="1"/>
    <col min="13831" max="13831" width="40.5703125" style="127" customWidth="1"/>
    <col min="13832" max="13832" width="33.85546875" style="127" customWidth="1"/>
    <col min="13833" max="13833" width="37.5703125" style="127" customWidth="1"/>
    <col min="13834" max="13834" width="39.85546875" style="127" customWidth="1"/>
    <col min="13835" max="13841" width="10.7109375" style="127" customWidth="1"/>
    <col min="13842" max="13842" width="32.7109375" style="127" customWidth="1"/>
    <col min="13843" max="13843" width="10.7109375" style="127" customWidth="1"/>
    <col min="13844" max="13844" width="36.28515625" style="127" customWidth="1"/>
    <col min="13845" max="13845" width="18.7109375" style="127" customWidth="1"/>
    <col min="13846" max="13846" width="10.7109375" style="127" customWidth="1"/>
    <col min="13847" max="13847" width="30.85546875" style="127" customWidth="1"/>
    <col min="13848" max="13848" width="10.7109375" style="127" customWidth="1"/>
    <col min="13849" max="13849" width="74.85546875" style="127" customWidth="1"/>
    <col min="13850" max="13850" width="23.140625" style="127" customWidth="1"/>
    <col min="13851" max="14079" width="11.42578125" style="127"/>
    <col min="14080" max="14080" width="26.28515625" style="127" customWidth="1"/>
    <col min="14081" max="14081" width="15.7109375" style="127" customWidth="1"/>
    <col min="14082" max="14082" width="15.140625" style="127" customWidth="1"/>
    <col min="14083" max="14083" width="19" style="127" customWidth="1"/>
    <col min="14084" max="14084" width="12" style="127" customWidth="1"/>
    <col min="14085" max="14085" width="39" style="127" customWidth="1"/>
    <col min="14086" max="14086" width="44.42578125" style="127" customWidth="1"/>
    <col min="14087" max="14087" width="40.5703125" style="127" customWidth="1"/>
    <col min="14088" max="14088" width="33.85546875" style="127" customWidth="1"/>
    <col min="14089" max="14089" width="37.5703125" style="127" customWidth="1"/>
    <col min="14090" max="14090" width="39.85546875" style="127" customWidth="1"/>
    <col min="14091" max="14097" width="10.7109375" style="127" customWidth="1"/>
    <col min="14098" max="14098" width="32.7109375" style="127" customWidth="1"/>
    <col min="14099" max="14099" width="10.7109375" style="127" customWidth="1"/>
    <col min="14100" max="14100" width="36.28515625" style="127" customWidth="1"/>
    <col min="14101" max="14101" width="18.7109375" style="127" customWidth="1"/>
    <col min="14102" max="14102" width="10.7109375" style="127" customWidth="1"/>
    <col min="14103" max="14103" width="30.85546875" style="127" customWidth="1"/>
    <col min="14104" max="14104" width="10.7109375" style="127" customWidth="1"/>
    <col min="14105" max="14105" width="74.85546875" style="127" customWidth="1"/>
    <col min="14106" max="14106" width="23.140625" style="127" customWidth="1"/>
    <col min="14107" max="14335" width="11.42578125" style="127"/>
    <col min="14336" max="14336" width="26.28515625" style="127" customWidth="1"/>
    <col min="14337" max="14337" width="15.7109375" style="127" customWidth="1"/>
    <col min="14338" max="14338" width="15.140625" style="127" customWidth="1"/>
    <col min="14339" max="14339" width="19" style="127" customWidth="1"/>
    <col min="14340" max="14340" width="12" style="127" customWidth="1"/>
    <col min="14341" max="14341" width="39" style="127" customWidth="1"/>
    <col min="14342" max="14342" width="44.42578125" style="127" customWidth="1"/>
    <col min="14343" max="14343" width="40.5703125" style="127" customWidth="1"/>
    <col min="14344" max="14344" width="33.85546875" style="127" customWidth="1"/>
    <col min="14345" max="14345" width="37.5703125" style="127" customWidth="1"/>
    <col min="14346" max="14346" width="39.85546875" style="127" customWidth="1"/>
    <col min="14347" max="14353" width="10.7109375" style="127" customWidth="1"/>
    <col min="14354" max="14354" width="32.7109375" style="127" customWidth="1"/>
    <col min="14355" max="14355" width="10.7109375" style="127" customWidth="1"/>
    <col min="14356" max="14356" width="36.28515625" style="127" customWidth="1"/>
    <col min="14357" max="14357" width="18.7109375" style="127" customWidth="1"/>
    <col min="14358" max="14358" width="10.7109375" style="127" customWidth="1"/>
    <col min="14359" max="14359" width="30.85546875" style="127" customWidth="1"/>
    <col min="14360" max="14360" width="10.7109375" style="127" customWidth="1"/>
    <col min="14361" max="14361" width="74.85546875" style="127" customWidth="1"/>
    <col min="14362" max="14362" width="23.140625" style="127" customWidth="1"/>
    <col min="14363" max="14591" width="11.42578125" style="127"/>
    <col min="14592" max="14592" width="26.28515625" style="127" customWidth="1"/>
    <col min="14593" max="14593" width="15.7109375" style="127" customWidth="1"/>
    <col min="14594" max="14594" width="15.140625" style="127" customWidth="1"/>
    <col min="14595" max="14595" width="19" style="127" customWidth="1"/>
    <col min="14596" max="14596" width="12" style="127" customWidth="1"/>
    <col min="14597" max="14597" width="39" style="127" customWidth="1"/>
    <col min="14598" max="14598" width="44.42578125" style="127" customWidth="1"/>
    <col min="14599" max="14599" width="40.5703125" style="127" customWidth="1"/>
    <col min="14600" max="14600" width="33.85546875" style="127" customWidth="1"/>
    <col min="14601" max="14601" width="37.5703125" style="127" customWidth="1"/>
    <col min="14602" max="14602" width="39.85546875" style="127" customWidth="1"/>
    <col min="14603" max="14609" width="10.7109375" style="127" customWidth="1"/>
    <col min="14610" max="14610" width="32.7109375" style="127" customWidth="1"/>
    <col min="14611" max="14611" width="10.7109375" style="127" customWidth="1"/>
    <col min="14612" max="14612" width="36.28515625" style="127" customWidth="1"/>
    <col min="14613" max="14613" width="18.7109375" style="127" customWidth="1"/>
    <col min="14614" max="14614" width="10.7109375" style="127" customWidth="1"/>
    <col min="14615" max="14615" width="30.85546875" style="127" customWidth="1"/>
    <col min="14616" max="14616" width="10.7109375" style="127" customWidth="1"/>
    <col min="14617" max="14617" width="74.85546875" style="127" customWidth="1"/>
    <col min="14618" max="14618" width="23.140625" style="127" customWidth="1"/>
    <col min="14619" max="14847" width="11.42578125" style="127"/>
    <col min="14848" max="14848" width="26.28515625" style="127" customWidth="1"/>
    <col min="14849" max="14849" width="15.7109375" style="127" customWidth="1"/>
    <col min="14850" max="14850" width="15.140625" style="127" customWidth="1"/>
    <col min="14851" max="14851" width="19" style="127" customWidth="1"/>
    <col min="14852" max="14852" width="12" style="127" customWidth="1"/>
    <col min="14853" max="14853" width="39" style="127" customWidth="1"/>
    <col min="14854" max="14854" width="44.42578125" style="127" customWidth="1"/>
    <col min="14855" max="14855" width="40.5703125" style="127" customWidth="1"/>
    <col min="14856" max="14856" width="33.85546875" style="127" customWidth="1"/>
    <col min="14857" max="14857" width="37.5703125" style="127" customWidth="1"/>
    <col min="14858" max="14858" width="39.85546875" style="127" customWidth="1"/>
    <col min="14859" max="14865" width="10.7109375" style="127" customWidth="1"/>
    <col min="14866" max="14866" width="32.7109375" style="127" customWidth="1"/>
    <col min="14867" max="14867" width="10.7109375" style="127" customWidth="1"/>
    <col min="14868" max="14868" width="36.28515625" style="127" customWidth="1"/>
    <col min="14869" max="14869" width="18.7109375" style="127" customWidth="1"/>
    <col min="14870" max="14870" width="10.7109375" style="127" customWidth="1"/>
    <col min="14871" max="14871" width="30.85546875" style="127" customWidth="1"/>
    <col min="14872" max="14872" width="10.7109375" style="127" customWidth="1"/>
    <col min="14873" max="14873" width="74.85546875" style="127" customWidth="1"/>
    <col min="14874" max="14874" width="23.140625" style="127" customWidth="1"/>
    <col min="14875" max="15103" width="11.42578125" style="127"/>
    <col min="15104" max="15104" width="26.28515625" style="127" customWidth="1"/>
    <col min="15105" max="15105" width="15.7109375" style="127" customWidth="1"/>
    <col min="15106" max="15106" width="15.140625" style="127" customWidth="1"/>
    <col min="15107" max="15107" width="19" style="127" customWidth="1"/>
    <col min="15108" max="15108" width="12" style="127" customWidth="1"/>
    <col min="15109" max="15109" width="39" style="127" customWidth="1"/>
    <col min="15110" max="15110" width="44.42578125" style="127" customWidth="1"/>
    <col min="15111" max="15111" width="40.5703125" style="127" customWidth="1"/>
    <col min="15112" max="15112" width="33.85546875" style="127" customWidth="1"/>
    <col min="15113" max="15113" width="37.5703125" style="127" customWidth="1"/>
    <col min="15114" max="15114" width="39.85546875" style="127" customWidth="1"/>
    <col min="15115" max="15121" width="10.7109375" style="127" customWidth="1"/>
    <col min="15122" max="15122" width="32.7109375" style="127" customWidth="1"/>
    <col min="15123" max="15123" width="10.7109375" style="127" customWidth="1"/>
    <col min="15124" max="15124" width="36.28515625" style="127" customWidth="1"/>
    <col min="15125" max="15125" width="18.7109375" style="127" customWidth="1"/>
    <col min="15126" max="15126" width="10.7109375" style="127" customWidth="1"/>
    <col min="15127" max="15127" width="30.85546875" style="127" customWidth="1"/>
    <col min="15128" max="15128" width="10.7109375" style="127" customWidth="1"/>
    <col min="15129" max="15129" width="74.85546875" style="127" customWidth="1"/>
    <col min="15130" max="15130" width="23.140625" style="127" customWidth="1"/>
    <col min="15131" max="15359" width="11.42578125" style="127"/>
    <col min="15360" max="15360" width="26.28515625" style="127" customWidth="1"/>
    <col min="15361" max="15361" width="15.7109375" style="127" customWidth="1"/>
    <col min="15362" max="15362" width="15.140625" style="127" customWidth="1"/>
    <col min="15363" max="15363" width="19" style="127" customWidth="1"/>
    <col min="15364" max="15364" width="12" style="127" customWidth="1"/>
    <col min="15365" max="15365" width="39" style="127" customWidth="1"/>
    <col min="15366" max="15366" width="44.42578125" style="127" customWidth="1"/>
    <col min="15367" max="15367" width="40.5703125" style="127" customWidth="1"/>
    <col min="15368" max="15368" width="33.85546875" style="127" customWidth="1"/>
    <col min="15369" max="15369" width="37.5703125" style="127" customWidth="1"/>
    <col min="15370" max="15370" width="39.85546875" style="127" customWidth="1"/>
    <col min="15371" max="15377" width="10.7109375" style="127" customWidth="1"/>
    <col min="15378" max="15378" width="32.7109375" style="127" customWidth="1"/>
    <col min="15379" max="15379" width="10.7109375" style="127" customWidth="1"/>
    <col min="15380" max="15380" width="36.28515625" style="127" customWidth="1"/>
    <col min="15381" max="15381" width="18.7109375" style="127" customWidth="1"/>
    <col min="15382" max="15382" width="10.7109375" style="127" customWidth="1"/>
    <col min="15383" max="15383" width="30.85546875" style="127" customWidth="1"/>
    <col min="15384" max="15384" width="10.7109375" style="127" customWidth="1"/>
    <col min="15385" max="15385" width="74.85546875" style="127" customWidth="1"/>
    <col min="15386" max="15386" width="23.140625" style="127" customWidth="1"/>
    <col min="15387" max="15615" width="11.42578125" style="127"/>
    <col min="15616" max="15616" width="26.28515625" style="127" customWidth="1"/>
    <col min="15617" max="15617" width="15.7109375" style="127" customWidth="1"/>
    <col min="15618" max="15618" width="15.140625" style="127" customWidth="1"/>
    <col min="15619" max="15619" width="19" style="127" customWidth="1"/>
    <col min="15620" max="15620" width="12" style="127" customWidth="1"/>
    <col min="15621" max="15621" width="39" style="127" customWidth="1"/>
    <col min="15622" max="15622" width="44.42578125" style="127" customWidth="1"/>
    <col min="15623" max="15623" width="40.5703125" style="127" customWidth="1"/>
    <col min="15624" max="15624" width="33.85546875" style="127" customWidth="1"/>
    <col min="15625" max="15625" width="37.5703125" style="127" customWidth="1"/>
    <col min="15626" max="15626" width="39.85546875" style="127" customWidth="1"/>
    <col min="15627" max="15633" width="10.7109375" style="127" customWidth="1"/>
    <col min="15634" max="15634" width="32.7109375" style="127" customWidth="1"/>
    <col min="15635" max="15635" width="10.7109375" style="127" customWidth="1"/>
    <col min="15636" max="15636" width="36.28515625" style="127" customWidth="1"/>
    <col min="15637" max="15637" width="18.7109375" style="127" customWidth="1"/>
    <col min="15638" max="15638" width="10.7109375" style="127" customWidth="1"/>
    <col min="15639" max="15639" width="30.85546875" style="127" customWidth="1"/>
    <col min="15640" max="15640" width="10.7109375" style="127" customWidth="1"/>
    <col min="15641" max="15641" width="74.85546875" style="127" customWidth="1"/>
    <col min="15642" max="15642" width="23.140625" style="127" customWidth="1"/>
    <col min="15643" max="15871" width="11.42578125" style="127"/>
    <col min="15872" max="15872" width="26.28515625" style="127" customWidth="1"/>
    <col min="15873" max="15873" width="15.7109375" style="127" customWidth="1"/>
    <col min="15874" max="15874" width="15.140625" style="127" customWidth="1"/>
    <col min="15875" max="15875" width="19" style="127" customWidth="1"/>
    <col min="15876" max="15876" width="12" style="127" customWidth="1"/>
    <col min="15877" max="15877" width="39" style="127" customWidth="1"/>
    <col min="15878" max="15878" width="44.42578125" style="127" customWidth="1"/>
    <col min="15879" max="15879" width="40.5703125" style="127" customWidth="1"/>
    <col min="15880" max="15880" width="33.85546875" style="127" customWidth="1"/>
    <col min="15881" max="15881" width="37.5703125" style="127" customWidth="1"/>
    <col min="15882" max="15882" width="39.85546875" style="127" customWidth="1"/>
    <col min="15883" max="15889" width="10.7109375" style="127" customWidth="1"/>
    <col min="15890" max="15890" width="32.7109375" style="127" customWidth="1"/>
    <col min="15891" max="15891" width="10.7109375" style="127" customWidth="1"/>
    <col min="15892" max="15892" width="36.28515625" style="127" customWidth="1"/>
    <col min="15893" max="15893" width="18.7109375" style="127" customWidth="1"/>
    <col min="15894" max="15894" width="10.7109375" style="127" customWidth="1"/>
    <col min="15895" max="15895" width="30.85546875" style="127" customWidth="1"/>
    <col min="15896" max="15896" width="10.7109375" style="127" customWidth="1"/>
    <col min="15897" max="15897" width="74.85546875" style="127" customWidth="1"/>
    <col min="15898" max="15898" width="23.140625" style="127" customWidth="1"/>
    <col min="15899" max="16127" width="11.42578125" style="127"/>
    <col min="16128" max="16128" width="26.28515625" style="127" customWidth="1"/>
    <col min="16129" max="16129" width="15.7109375" style="127" customWidth="1"/>
    <col min="16130" max="16130" width="15.140625" style="127" customWidth="1"/>
    <col min="16131" max="16131" width="19" style="127" customWidth="1"/>
    <col min="16132" max="16132" width="12" style="127" customWidth="1"/>
    <col min="16133" max="16133" width="39" style="127" customWidth="1"/>
    <col min="16134" max="16134" width="44.42578125" style="127" customWidth="1"/>
    <col min="16135" max="16135" width="40.5703125" style="127" customWidth="1"/>
    <col min="16136" max="16136" width="33.85546875" style="127" customWidth="1"/>
    <col min="16137" max="16137" width="37.5703125" style="127" customWidth="1"/>
    <col min="16138" max="16138" width="39.85546875" style="127" customWidth="1"/>
    <col min="16139" max="16145" width="10.7109375" style="127" customWidth="1"/>
    <col min="16146" max="16146" width="32.7109375" style="127" customWidth="1"/>
    <col min="16147" max="16147" width="10.7109375" style="127" customWidth="1"/>
    <col min="16148" max="16148" width="36.28515625" style="127" customWidth="1"/>
    <col min="16149" max="16149" width="18.7109375" style="127" customWidth="1"/>
    <col min="16150" max="16150" width="10.7109375" style="127" customWidth="1"/>
    <col min="16151" max="16151" width="30.85546875" style="127" customWidth="1"/>
    <col min="16152" max="16152" width="10.7109375" style="127" customWidth="1"/>
    <col min="16153" max="16153" width="74.85546875" style="127" customWidth="1"/>
    <col min="16154" max="16154" width="23.140625" style="127" customWidth="1"/>
    <col min="16155" max="16384" width="11.42578125" style="127"/>
  </cols>
  <sheetData>
    <row r="1" spans="1:40" ht="54.75" customHeight="1">
      <c r="A1" s="242"/>
      <c r="B1" s="243"/>
      <c r="C1" s="243"/>
      <c r="D1" s="243"/>
      <c r="E1" s="243"/>
      <c r="F1" s="244"/>
      <c r="G1" s="311" t="s">
        <v>193</v>
      </c>
      <c r="H1" s="240"/>
      <c r="I1" s="240"/>
      <c r="J1" s="240"/>
      <c r="K1" s="240"/>
      <c r="L1" s="240"/>
      <c r="M1" s="240"/>
      <c r="N1" s="240"/>
      <c r="O1" s="240"/>
      <c r="P1" s="240"/>
      <c r="Q1" s="240"/>
      <c r="R1" s="240"/>
      <c r="S1" s="240"/>
      <c r="T1" s="240"/>
      <c r="U1" s="240"/>
      <c r="V1" s="240"/>
      <c r="W1" s="240"/>
      <c r="X1" s="240"/>
      <c r="Y1" s="240"/>
      <c r="Z1" s="240"/>
      <c r="AA1" s="241"/>
    </row>
    <row r="2" spans="1:40" ht="54.75" customHeight="1">
      <c r="A2" s="245"/>
      <c r="B2" s="246"/>
      <c r="C2" s="246"/>
      <c r="D2" s="246"/>
      <c r="E2" s="246"/>
      <c r="F2" s="247"/>
      <c r="G2" s="312" t="s">
        <v>152</v>
      </c>
      <c r="H2" s="238"/>
      <c r="I2" s="238"/>
      <c r="J2" s="238"/>
      <c r="K2" s="238"/>
      <c r="L2" s="238"/>
      <c r="M2" s="238"/>
      <c r="N2" s="238"/>
      <c r="O2" s="238"/>
      <c r="P2" s="238"/>
      <c r="Q2" s="238"/>
      <c r="R2" s="238"/>
      <c r="S2" s="238"/>
      <c r="T2" s="238"/>
      <c r="U2" s="238"/>
      <c r="V2" s="238"/>
      <c r="W2" s="238"/>
      <c r="X2" s="238"/>
      <c r="Y2" s="238"/>
      <c r="Z2" s="238"/>
      <c r="AA2" s="239"/>
    </row>
    <row r="3" spans="1:40" ht="54.75" customHeight="1">
      <c r="A3" s="245"/>
      <c r="B3" s="246"/>
      <c r="C3" s="246"/>
      <c r="D3" s="246"/>
      <c r="E3" s="246"/>
      <c r="F3" s="247"/>
      <c r="G3" s="312" t="s">
        <v>0</v>
      </c>
      <c r="H3" s="238"/>
      <c r="I3" s="238"/>
      <c r="J3" s="238"/>
      <c r="K3" s="238"/>
      <c r="L3" s="238"/>
      <c r="M3" s="238"/>
      <c r="N3" s="238"/>
      <c r="O3" s="238"/>
      <c r="P3" s="238"/>
      <c r="Q3" s="238"/>
      <c r="R3" s="238"/>
      <c r="S3" s="238"/>
      <c r="T3" s="238"/>
      <c r="U3" s="238"/>
      <c r="V3" s="238"/>
      <c r="W3" s="238"/>
      <c r="X3" s="238"/>
      <c r="Y3" s="238"/>
      <c r="Z3" s="238"/>
      <c r="AA3" s="239"/>
    </row>
    <row r="4" spans="1:40" ht="54.75" customHeight="1" thickBot="1">
      <c r="A4" s="248"/>
      <c r="B4" s="249"/>
      <c r="C4" s="249"/>
      <c r="D4" s="249"/>
      <c r="E4" s="249"/>
      <c r="F4" s="250"/>
      <c r="G4" s="313"/>
      <c r="H4" s="251"/>
      <c r="I4" s="251"/>
      <c r="J4" s="251"/>
      <c r="K4" s="251"/>
      <c r="L4" s="251"/>
      <c r="M4" s="251"/>
      <c r="N4" s="251"/>
      <c r="O4" s="251"/>
      <c r="P4" s="251" t="s">
        <v>345</v>
      </c>
      <c r="Q4" s="251"/>
      <c r="R4" s="251"/>
      <c r="S4" s="251"/>
      <c r="T4" s="251"/>
      <c r="U4" s="314" t="s">
        <v>343</v>
      </c>
      <c r="V4" s="315"/>
      <c r="W4" s="315"/>
      <c r="X4" s="315"/>
      <c r="Y4" s="316"/>
      <c r="Z4" s="252" t="s">
        <v>192</v>
      </c>
      <c r="AA4" s="253"/>
    </row>
    <row r="5" spans="1:40" s="155" customFormat="1" ht="81.75" customHeight="1">
      <c r="A5" s="323" t="s">
        <v>1</v>
      </c>
      <c r="B5" s="325" t="s">
        <v>105</v>
      </c>
      <c r="C5" s="296" t="s">
        <v>3</v>
      </c>
      <c r="D5" s="298" t="s">
        <v>4</v>
      </c>
      <c r="E5" s="317" t="s">
        <v>106</v>
      </c>
      <c r="F5" s="154" t="s">
        <v>107</v>
      </c>
      <c r="G5" s="154" t="s">
        <v>108</v>
      </c>
      <c r="H5" s="327" t="s">
        <v>8</v>
      </c>
      <c r="I5" s="317" t="s">
        <v>109</v>
      </c>
      <c r="J5" s="317"/>
      <c r="K5" s="317"/>
      <c r="L5" s="317" t="s">
        <v>110</v>
      </c>
      <c r="M5" s="317"/>
      <c r="N5" s="317"/>
      <c r="O5" s="317"/>
      <c r="P5" s="317"/>
      <c r="Q5" s="317"/>
      <c r="R5" s="317"/>
      <c r="S5" s="154" t="s">
        <v>111</v>
      </c>
      <c r="T5" s="317" t="s">
        <v>112</v>
      </c>
      <c r="U5" s="317"/>
      <c r="V5" s="317"/>
      <c r="W5" s="317" t="s">
        <v>12</v>
      </c>
      <c r="X5" s="317"/>
      <c r="Y5" s="317"/>
      <c r="Z5" s="317"/>
      <c r="AA5" s="317"/>
    </row>
    <row r="6" spans="1:40" s="155" customFormat="1" ht="108" customHeight="1" thickBot="1">
      <c r="A6" s="324"/>
      <c r="B6" s="326"/>
      <c r="C6" s="297"/>
      <c r="D6" s="299"/>
      <c r="E6" s="317"/>
      <c r="F6" s="156" t="s">
        <v>113</v>
      </c>
      <c r="G6" s="156" t="s">
        <v>114</v>
      </c>
      <c r="H6" s="327"/>
      <c r="I6" s="154" t="s">
        <v>13</v>
      </c>
      <c r="J6" s="154" t="s">
        <v>14</v>
      </c>
      <c r="K6" s="154" t="s">
        <v>15</v>
      </c>
      <c r="L6" s="156" t="s">
        <v>115</v>
      </c>
      <c r="M6" s="156" t="s">
        <v>116</v>
      </c>
      <c r="N6" s="156" t="s">
        <v>117</v>
      </c>
      <c r="O6" s="156" t="s">
        <v>118</v>
      </c>
      <c r="P6" s="156" t="s">
        <v>20</v>
      </c>
      <c r="Q6" s="156" t="s">
        <v>119</v>
      </c>
      <c r="R6" s="156" t="s">
        <v>120</v>
      </c>
      <c r="S6" s="156" t="s">
        <v>23</v>
      </c>
      <c r="T6" s="156" t="s">
        <v>121</v>
      </c>
      <c r="U6" s="156" t="s">
        <v>26</v>
      </c>
      <c r="V6" s="156" t="s">
        <v>122</v>
      </c>
      <c r="W6" s="156" t="s">
        <v>123</v>
      </c>
      <c r="X6" s="156" t="s">
        <v>124</v>
      </c>
      <c r="Y6" s="156" t="s">
        <v>125</v>
      </c>
      <c r="Z6" s="156" t="s">
        <v>126</v>
      </c>
      <c r="AA6" s="156" t="s">
        <v>127</v>
      </c>
    </row>
    <row r="7" spans="1:40" ht="150.75" customHeight="1">
      <c r="A7" s="318" t="s">
        <v>155</v>
      </c>
      <c r="B7" s="319" t="s">
        <v>209</v>
      </c>
      <c r="C7" s="320" t="str">
        <f>+CARGOS!F12</f>
        <v xml:space="preserve">Prepara ración bebidas (Tintos -Aromáticas), preparación de alimentos de forma eventual (desayunos) y bajo directriz de alta dirección, limpiar polvo, trapear, barrer, lavar baños, limpiar vidrios, encerar, organizar, lavar pisos, limpieza y desinfección de áreas (Oficinas - equipos), preparación de mezclas para limpieza (administrar los productos de aseo acorde a necesidad), organización y clasificación de basuras, buen uso y manejo adecuado del equipo de cocina aseo. </v>
      </c>
      <c r="D7" s="320" t="s">
        <v>210</v>
      </c>
      <c r="E7" s="128" t="s">
        <v>34</v>
      </c>
      <c r="F7" s="196" t="s">
        <v>57</v>
      </c>
      <c r="G7" s="128" t="s">
        <v>260</v>
      </c>
      <c r="H7" s="128" t="s">
        <v>261</v>
      </c>
      <c r="I7" s="130"/>
      <c r="J7" s="128" t="s">
        <v>262</v>
      </c>
      <c r="K7" s="128" t="s">
        <v>211</v>
      </c>
      <c r="L7" s="131">
        <v>6</v>
      </c>
      <c r="M7" s="131">
        <v>3</v>
      </c>
      <c r="N7" s="128">
        <f t="shared" ref="N7:N23" si="0">+L7*M7</f>
        <v>18</v>
      </c>
      <c r="O7" s="128" t="str">
        <f>IF(AND(N7&gt;=2,N7&lt;=4),"BAJO",IF(AND(N7&gt;=6,N7&lt;=8),"MEDIO",IF(AND(N7&gt;=10,N7&lt;=20),"ALTO",IF(AND(N7&gt;=24,N7&lt;=40),"MUY ALTO",""))))</f>
        <v>ALTO</v>
      </c>
      <c r="P7" s="131">
        <v>25</v>
      </c>
      <c r="Q7" s="128">
        <f t="shared" ref="Q7:Q23" si="1">+N7*P7</f>
        <v>450</v>
      </c>
      <c r="R7" s="128" t="str">
        <f>IF(AND(Q7&gt;=10,Q7&lt;=20),"IV",IF(AND(Q7&gt;=40,Q7&lt;=120),"III",IF(AND(Q7&gt;=150,Q7&lt;=500),"II",IF(AND(Q7&gt;=600,Q7&lt;=4000),"I",""))))</f>
        <v>II</v>
      </c>
      <c r="S7" s="132" t="str">
        <f>IF(AND(R7&gt;="IV",R7&lt;="IV"),"ACEPTABLE",IF(AND(R7&gt;="III",R7&lt;="III"),"ACEPTABLE",IF(AND(R7&gt;="II",R7&lt;="II"),"ACEPTABLE CON CONTROL ESPECIFICO",IF(AND(R7&gt;="I",R7&lt;="I"),"NO ACEPTABLE",""))))</f>
        <v>ACEPTABLE CON CONTROL ESPECIFICO</v>
      </c>
      <c r="T7" s="128">
        <v>1</v>
      </c>
      <c r="U7" s="128" t="s">
        <v>156</v>
      </c>
      <c r="V7" s="128" t="s">
        <v>157</v>
      </c>
      <c r="W7" s="128"/>
      <c r="X7" s="133"/>
      <c r="Y7" s="133"/>
      <c r="Z7" s="128" t="s">
        <v>263</v>
      </c>
      <c r="AA7" s="128" t="s">
        <v>158</v>
      </c>
    </row>
    <row r="8" spans="1:40" ht="150.75" customHeight="1">
      <c r="A8" s="318"/>
      <c r="B8" s="319"/>
      <c r="C8" s="320"/>
      <c r="D8" s="320"/>
      <c r="E8" s="128" t="s">
        <v>34</v>
      </c>
      <c r="F8" s="196" t="s">
        <v>144</v>
      </c>
      <c r="G8" s="129" t="s">
        <v>145</v>
      </c>
      <c r="H8" s="129" t="s">
        <v>146</v>
      </c>
      <c r="I8" s="129" t="s">
        <v>38</v>
      </c>
      <c r="J8" s="129" t="s">
        <v>277</v>
      </c>
      <c r="K8" s="129"/>
      <c r="L8" s="134">
        <v>2</v>
      </c>
      <c r="M8" s="134">
        <v>1</v>
      </c>
      <c r="N8" s="128">
        <f t="shared" si="0"/>
        <v>2</v>
      </c>
      <c r="O8" s="128" t="str">
        <f>IF(AND(N8&gt;=2,N8&lt;=4),"BAJO",IF(AND(N8&gt;=6,N8&lt;=8),"MEDIO",IF(AND(N8&gt;=10,N8&lt;=20),"ALTO",IF(AND(N8&gt;=24,N8&lt;=40),"MUY ALTO",""))))</f>
        <v>BAJO</v>
      </c>
      <c r="P8" s="130">
        <v>60</v>
      </c>
      <c r="Q8" s="128">
        <f t="shared" si="1"/>
        <v>120</v>
      </c>
      <c r="R8" s="128" t="str">
        <f>IF(AND(Q8&gt;=10,Q8&lt;=20),"IV",IF(AND(Q8&gt;=40,Q8&lt;=120),"III",IF(AND(Q8&gt;=150,Q8&lt;=500),"II",IF(AND(Q8&gt;=600,Q8&lt;=4000),"I",""))))</f>
        <v>III</v>
      </c>
      <c r="S8" s="132" t="str">
        <f>IF(AND(R8&gt;="IV",R8&lt;="IV"),"ACEPTABLE",IF(AND(R8&gt;="III",R8&lt;="III"),"ACEPTABLE",IF(AND(R8&gt;="II",R8&lt;="II"),"ACEPTABLE CON CONTROL ESPECIFICO",IF(AND(R8&gt;="I",R8&lt;="I"),"NO ACEPTABLE",""))))</f>
        <v>ACEPTABLE</v>
      </c>
      <c r="T8" s="128">
        <v>1</v>
      </c>
      <c r="U8" s="128" t="s">
        <v>93</v>
      </c>
      <c r="V8" s="128" t="s">
        <v>147</v>
      </c>
      <c r="W8" s="135"/>
      <c r="X8" s="135"/>
      <c r="Y8" s="135"/>
      <c r="Z8" s="136" t="s">
        <v>278</v>
      </c>
      <c r="AA8" s="135"/>
    </row>
    <row r="9" spans="1:40" ht="150.75" customHeight="1">
      <c r="A9" s="318"/>
      <c r="B9" s="319"/>
      <c r="C9" s="320"/>
      <c r="D9" s="320"/>
      <c r="E9" s="129" t="s">
        <v>34</v>
      </c>
      <c r="F9" s="97" t="s">
        <v>159</v>
      </c>
      <c r="G9" s="129" t="s">
        <v>128</v>
      </c>
      <c r="H9" s="129" t="s">
        <v>129</v>
      </c>
      <c r="I9" s="129" t="s">
        <v>130</v>
      </c>
      <c r="J9" s="129" t="s">
        <v>246</v>
      </c>
      <c r="K9" s="129" t="s">
        <v>38</v>
      </c>
      <c r="L9" s="129">
        <v>2</v>
      </c>
      <c r="M9" s="129">
        <v>1</v>
      </c>
      <c r="N9" s="128">
        <f t="shared" si="0"/>
        <v>2</v>
      </c>
      <c r="O9" s="128" t="str">
        <f>IF(AND(N9&gt;=2,N9&lt;=4),"BAJO",IF(AND(N9&gt;=6,N9&lt;=8),"MEDIO",IF(AND(N9&gt;=10,N9&lt;=20),"ALTO",IF(AND(N9&gt;=24,N9&lt;=40),"MUY ALTO",""))))</f>
        <v>BAJO</v>
      </c>
      <c r="P9" s="128">
        <v>10</v>
      </c>
      <c r="Q9" s="128">
        <f t="shared" si="1"/>
        <v>20</v>
      </c>
      <c r="R9" s="128" t="str">
        <f>IF(AND(Q9&gt;=10,Q9&lt;=20),"IV",IF(AND(Q9&gt;=40,Q9&lt;=120),"III",IF(AND(Q9&gt;=150,Q9&lt;=500),"II",IF(AND(Q9&gt;=600,Q9&lt;=4000),"I",""))))</f>
        <v>IV</v>
      </c>
      <c r="S9" s="132" t="str">
        <f>IF(AND(R9&gt;="IV",R9&lt;="IV"),"ACEPTABLE",IF(AND(R9&gt;="III",R9&lt;="III"),"ACEPTABLE",IF(AND(R9&gt;="II",R9&lt;="II"),"ACEPTABLE CON CONTROL ESPECIFICO",IF(AND(R9&gt;="I",R9&lt;="I"),"NO ACEPTABLE",""))))</f>
        <v>ACEPTABLE</v>
      </c>
      <c r="T9" s="128">
        <v>1</v>
      </c>
      <c r="U9" s="128" t="s">
        <v>131</v>
      </c>
      <c r="V9" s="128" t="s">
        <v>132</v>
      </c>
      <c r="W9" s="128"/>
      <c r="X9" s="133"/>
      <c r="Y9" s="133"/>
      <c r="Z9" s="133" t="s">
        <v>133</v>
      </c>
      <c r="AA9" s="133"/>
    </row>
    <row r="10" spans="1:40" s="138" customFormat="1" ht="87.75" customHeight="1">
      <c r="A10" s="318"/>
      <c r="B10" s="319"/>
      <c r="C10" s="320"/>
      <c r="D10" s="320"/>
      <c r="E10" s="129" t="s">
        <v>47</v>
      </c>
      <c r="F10" s="97" t="s">
        <v>160</v>
      </c>
      <c r="G10" s="129" t="s">
        <v>245</v>
      </c>
      <c r="H10" s="129" t="s">
        <v>61</v>
      </c>
      <c r="I10" s="129" t="s">
        <v>38</v>
      </c>
      <c r="J10" s="129" t="s">
        <v>161</v>
      </c>
      <c r="K10" s="129" t="s">
        <v>264</v>
      </c>
      <c r="L10" s="131">
        <v>2</v>
      </c>
      <c r="M10" s="131">
        <v>2</v>
      </c>
      <c r="N10" s="128" t="s">
        <v>162</v>
      </c>
      <c r="O10" s="128" t="str">
        <f t="shared" ref="O10:O23" si="2">IF(AND(N10&gt;=2,N10&lt;=4),"BAJO",IF(AND(N10&gt;=6,N10&lt;=8),"MEDIO",IF(AND(N10&gt;=10,N10&lt;=20),"ALTO",IF(AND(N10&gt;=24,N10&lt;=40),"MUY ALTO",""))))</f>
        <v/>
      </c>
      <c r="P10" s="131">
        <v>25</v>
      </c>
      <c r="Q10" s="128" t="e">
        <f t="shared" si="1"/>
        <v>#VALUE!</v>
      </c>
      <c r="R10" s="128" t="e">
        <f t="shared" ref="R10:R23" si="3">IF(AND(Q10&gt;=10,Q10&lt;=20),"IV",IF(AND(Q10&gt;=40,Q10&lt;=120),"III",IF(AND(Q10&gt;=150,Q10&lt;=500),"II",IF(AND(Q10&gt;=600,Q10&lt;=4000),"I",""))))</f>
        <v>#VALUE!</v>
      </c>
      <c r="S10" s="132" t="e">
        <f t="shared" ref="S10:S23" si="4">IF(AND(R10&gt;="IV",R10&lt;="IV"),"ACEPTABLE",IF(AND(R10&gt;="III",R10&lt;="III"),"ACEPTABLE",IF(AND(R10&gt;="II",R10&lt;="II"),"ACEPTABLE CON CONTROL ESPECIFICO",IF(AND(R10&gt;="I",R10&lt;="I"),"NO ACEPTABLE",""))))</f>
        <v>#VALUE!</v>
      </c>
      <c r="T10" s="128">
        <v>1</v>
      </c>
      <c r="U10" s="129" t="s">
        <v>62</v>
      </c>
      <c r="V10" s="128"/>
      <c r="W10" s="128"/>
      <c r="X10" s="133"/>
      <c r="Y10" s="133"/>
      <c r="Z10" s="128" t="s">
        <v>163</v>
      </c>
      <c r="AA10" s="128"/>
      <c r="AB10" s="137"/>
      <c r="AC10" s="137"/>
      <c r="AD10" s="137"/>
      <c r="AE10" s="137"/>
      <c r="AF10" s="137"/>
      <c r="AG10" s="137"/>
      <c r="AH10" s="137"/>
      <c r="AI10" s="137"/>
      <c r="AJ10" s="137"/>
      <c r="AK10" s="137"/>
      <c r="AL10" s="137"/>
      <c r="AM10" s="137"/>
      <c r="AN10" s="137"/>
    </row>
    <row r="11" spans="1:40" ht="107.25" customHeight="1">
      <c r="A11" s="318"/>
      <c r="B11" s="319"/>
      <c r="C11" s="320"/>
      <c r="D11" s="320"/>
      <c r="E11" s="128" t="s">
        <v>34</v>
      </c>
      <c r="F11" s="97" t="s">
        <v>164</v>
      </c>
      <c r="G11" s="131" t="s">
        <v>265</v>
      </c>
      <c r="H11" s="131" t="s">
        <v>165</v>
      </c>
      <c r="I11" s="129" t="s">
        <v>38</v>
      </c>
      <c r="J11" s="129" t="s">
        <v>166</v>
      </c>
      <c r="K11" s="129" t="s">
        <v>167</v>
      </c>
      <c r="L11" s="131">
        <v>2</v>
      </c>
      <c r="M11" s="131">
        <v>3</v>
      </c>
      <c r="N11" s="128">
        <f t="shared" si="0"/>
        <v>6</v>
      </c>
      <c r="O11" s="128" t="str">
        <f t="shared" si="2"/>
        <v>MEDIO</v>
      </c>
      <c r="P11" s="130">
        <v>25</v>
      </c>
      <c r="Q11" s="128">
        <f t="shared" si="1"/>
        <v>150</v>
      </c>
      <c r="R11" s="128" t="str">
        <f t="shared" si="3"/>
        <v>II</v>
      </c>
      <c r="S11" s="132" t="str">
        <f t="shared" si="4"/>
        <v>ACEPTABLE CON CONTROL ESPECIFICO</v>
      </c>
      <c r="T11" s="128">
        <v>1</v>
      </c>
      <c r="U11" s="139" t="s">
        <v>266</v>
      </c>
      <c r="V11" s="128"/>
      <c r="W11" s="128"/>
      <c r="X11" s="133"/>
      <c r="Y11" s="133"/>
      <c r="Z11" s="139" t="s">
        <v>267</v>
      </c>
      <c r="AA11" s="140" t="s">
        <v>168</v>
      </c>
    </row>
    <row r="12" spans="1:40" ht="77.25" customHeight="1">
      <c r="A12" s="318"/>
      <c r="B12" s="319"/>
      <c r="C12" s="320"/>
      <c r="D12" s="320"/>
      <c r="E12" s="129" t="s">
        <v>47</v>
      </c>
      <c r="F12" s="196" t="s">
        <v>57</v>
      </c>
      <c r="G12" s="128" t="s">
        <v>68</v>
      </c>
      <c r="H12" s="129" t="s">
        <v>240</v>
      </c>
      <c r="I12" s="129" t="s">
        <v>38</v>
      </c>
      <c r="J12" s="129"/>
      <c r="K12" s="129" t="s">
        <v>39</v>
      </c>
      <c r="L12" s="131">
        <v>6</v>
      </c>
      <c r="M12" s="131">
        <v>3</v>
      </c>
      <c r="N12" s="128">
        <f t="shared" si="0"/>
        <v>18</v>
      </c>
      <c r="O12" s="128" t="str">
        <f t="shared" si="2"/>
        <v>ALTO</v>
      </c>
      <c r="P12" s="131">
        <v>25</v>
      </c>
      <c r="Q12" s="128">
        <f t="shared" si="1"/>
        <v>450</v>
      </c>
      <c r="R12" s="128" t="str">
        <f t="shared" si="3"/>
        <v>II</v>
      </c>
      <c r="S12" s="132" t="str">
        <f t="shared" si="4"/>
        <v>ACEPTABLE CON CONTROL ESPECIFICO</v>
      </c>
      <c r="T12" s="128">
        <v>1</v>
      </c>
      <c r="U12" s="129" t="s">
        <v>69</v>
      </c>
      <c r="V12" s="128"/>
      <c r="W12" s="128"/>
      <c r="X12" s="135"/>
      <c r="Y12" s="133"/>
      <c r="Z12" s="128" t="s">
        <v>241</v>
      </c>
      <c r="AA12" s="128" t="s">
        <v>42</v>
      </c>
    </row>
    <row r="13" spans="1:40" s="138" customFormat="1" ht="119.25" customHeight="1">
      <c r="A13" s="318"/>
      <c r="B13" s="319"/>
      <c r="C13" s="320"/>
      <c r="D13" s="320"/>
      <c r="E13" s="134" t="s">
        <v>34</v>
      </c>
      <c r="F13" s="97" t="s">
        <v>52</v>
      </c>
      <c r="G13" s="128" t="s">
        <v>268</v>
      </c>
      <c r="H13" s="128" t="s">
        <v>269</v>
      </c>
      <c r="I13" s="130" t="s">
        <v>65</v>
      </c>
      <c r="J13" s="130" t="s">
        <v>65</v>
      </c>
      <c r="K13" s="130" t="s">
        <v>169</v>
      </c>
      <c r="L13" s="130">
        <v>2</v>
      </c>
      <c r="M13" s="134">
        <v>4</v>
      </c>
      <c r="N13" s="128">
        <f t="shared" si="0"/>
        <v>8</v>
      </c>
      <c r="O13" s="128" t="str">
        <f t="shared" si="2"/>
        <v>MEDIO</v>
      </c>
      <c r="P13" s="130">
        <v>10</v>
      </c>
      <c r="Q13" s="128">
        <f t="shared" si="1"/>
        <v>80</v>
      </c>
      <c r="R13" s="128" t="str">
        <f t="shared" si="3"/>
        <v>III</v>
      </c>
      <c r="S13" s="132" t="str">
        <f t="shared" si="4"/>
        <v>ACEPTABLE</v>
      </c>
      <c r="T13" s="128">
        <v>1</v>
      </c>
      <c r="U13" s="128" t="s">
        <v>54</v>
      </c>
      <c r="V13" s="128"/>
      <c r="W13" s="128"/>
      <c r="X13" s="133"/>
      <c r="Y13" s="133"/>
      <c r="Z13" s="128" t="s">
        <v>270</v>
      </c>
      <c r="AA13" s="128" t="s">
        <v>42</v>
      </c>
    </row>
    <row r="14" spans="1:40" ht="86.25" customHeight="1">
      <c r="A14" s="318"/>
      <c r="B14" s="319"/>
      <c r="C14" s="320"/>
      <c r="D14" s="320"/>
      <c r="E14" s="134" t="s">
        <v>34</v>
      </c>
      <c r="F14" s="97" t="s">
        <v>52</v>
      </c>
      <c r="G14" s="128" t="s">
        <v>55</v>
      </c>
      <c r="H14" s="129" t="s">
        <v>77</v>
      </c>
      <c r="I14" s="129" t="s">
        <v>38</v>
      </c>
      <c r="J14" s="129" t="s">
        <v>38</v>
      </c>
      <c r="K14" s="129" t="s">
        <v>39</v>
      </c>
      <c r="L14" s="131">
        <v>2</v>
      </c>
      <c r="M14" s="131">
        <v>2</v>
      </c>
      <c r="N14" s="128">
        <f t="shared" si="0"/>
        <v>4</v>
      </c>
      <c r="O14" s="128" t="str">
        <f t="shared" si="2"/>
        <v>BAJO</v>
      </c>
      <c r="P14" s="131">
        <v>10</v>
      </c>
      <c r="Q14" s="128">
        <f t="shared" si="1"/>
        <v>40</v>
      </c>
      <c r="R14" s="128" t="str">
        <f t="shared" si="3"/>
        <v>III</v>
      </c>
      <c r="S14" s="132" t="str">
        <f t="shared" si="4"/>
        <v>ACEPTABLE</v>
      </c>
      <c r="T14" s="128">
        <v>1</v>
      </c>
      <c r="U14" s="128" t="s">
        <v>54</v>
      </c>
      <c r="V14" s="128" t="s">
        <v>142</v>
      </c>
      <c r="W14" s="128"/>
      <c r="X14" s="133"/>
      <c r="Y14" s="133"/>
      <c r="Z14" s="133" t="s">
        <v>247</v>
      </c>
      <c r="AA14" s="128" t="s">
        <v>42</v>
      </c>
    </row>
    <row r="15" spans="1:40" ht="86.25" customHeight="1">
      <c r="A15" s="318"/>
      <c r="B15" s="319"/>
      <c r="C15" s="320"/>
      <c r="D15" s="320"/>
      <c r="E15" s="134" t="s">
        <v>34</v>
      </c>
      <c r="F15" s="97" t="s">
        <v>52</v>
      </c>
      <c r="G15" s="128" t="s">
        <v>170</v>
      </c>
      <c r="H15" s="129" t="s">
        <v>171</v>
      </c>
      <c r="I15" s="129" t="s">
        <v>38</v>
      </c>
      <c r="J15" s="129" t="s">
        <v>172</v>
      </c>
      <c r="K15" s="129" t="s">
        <v>173</v>
      </c>
      <c r="L15" s="131">
        <v>2</v>
      </c>
      <c r="M15" s="131">
        <v>2</v>
      </c>
      <c r="N15" s="128">
        <f t="shared" si="0"/>
        <v>4</v>
      </c>
      <c r="O15" s="128" t="str">
        <f t="shared" si="2"/>
        <v>BAJO</v>
      </c>
      <c r="P15" s="131">
        <v>10</v>
      </c>
      <c r="Q15" s="128">
        <f t="shared" si="1"/>
        <v>40</v>
      </c>
      <c r="R15" s="128" t="str">
        <f t="shared" si="3"/>
        <v>III</v>
      </c>
      <c r="S15" s="132" t="str">
        <f t="shared" si="4"/>
        <v>ACEPTABLE</v>
      </c>
      <c r="T15" s="128">
        <v>1</v>
      </c>
      <c r="U15" s="128" t="s">
        <v>271</v>
      </c>
      <c r="V15" s="128" t="s">
        <v>174</v>
      </c>
      <c r="W15" s="128"/>
      <c r="X15" s="133"/>
      <c r="Y15" s="133"/>
      <c r="Z15" s="133" t="s">
        <v>272</v>
      </c>
      <c r="AA15" s="128" t="s">
        <v>42</v>
      </c>
    </row>
    <row r="16" spans="1:40" ht="134.25" customHeight="1">
      <c r="A16" s="318"/>
      <c r="B16" s="319"/>
      <c r="C16" s="320"/>
      <c r="D16" s="320"/>
      <c r="E16" s="134" t="s">
        <v>47</v>
      </c>
      <c r="F16" s="97" t="s">
        <v>73</v>
      </c>
      <c r="G16" s="128" t="s">
        <v>175</v>
      </c>
      <c r="H16" s="129" t="s">
        <v>273</v>
      </c>
      <c r="I16" s="129" t="s">
        <v>176</v>
      </c>
      <c r="J16" s="129" t="s">
        <v>274</v>
      </c>
      <c r="K16" s="129" t="s">
        <v>177</v>
      </c>
      <c r="L16" s="131">
        <v>2</v>
      </c>
      <c r="M16" s="131">
        <v>2</v>
      </c>
      <c r="N16" s="128">
        <f t="shared" si="0"/>
        <v>4</v>
      </c>
      <c r="O16" s="128" t="str">
        <f t="shared" si="2"/>
        <v>BAJO</v>
      </c>
      <c r="P16" s="131">
        <v>10</v>
      </c>
      <c r="Q16" s="128">
        <f t="shared" si="1"/>
        <v>40</v>
      </c>
      <c r="R16" s="128" t="str">
        <f t="shared" si="3"/>
        <v>III</v>
      </c>
      <c r="S16" s="132" t="str">
        <f t="shared" si="4"/>
        <v>ACEPTABLE</v>
      </c>
      <c r="T16" s="128">
        <v>1</v>
      </c>
      <c r="U16" s="128" t="s">
        <v>178</v>
      </c>
      <c r="V16" s="128" t="s">
        <v>138</v>
      </c>
      <c r="W16" s="128"/>
      <c r="X16" s="133"/>
      <c r="Y16" s="133"/>
      <c r="Z16" s="128" t="s">
        <v>179</v>
      </c>
      <c r="AA16" s="128" t="s">
        <v>275</v>
      </c>
    </row>
    <row r="17" spans="1:28" ht="210.75" customHeight="1">
      <c r="A17" s="318"/>
      <c r="B17" s="319"/>
      <c r="C17" s="320"/>
      <c r="D17" s="320"/>
      <c r="E17" s="148" t="s">
        <v>34</v>
      </c>
      <c r="F17" s="97" t="s">
        <v>134</v>
      </c>
      <c r="G17" s="144" t="s">
        <v>232</v>
      </c>
      <c r="H17" s="144" t="s">
        <v>233</v>
      </c>
      <c r="I17" s="144" t="s">
        <v>135</v>
      </c>
      <c r="J17" s="144" t="s">
        <v>136</v>
      </c>
      <c r="K17" s="144" t="s">
        <v>216</v>
      </c>
      <c r="L17" s="144">
        <v>2</v>
      </c>
      <c r="M17" s="144">
        <v>4</v>
      </c>
      <c r="N17" s="145">
        <f>+L17*M17</f>
        <v>8</v>
      </c>
      <c r="O17" s="145" t="str">
        <f t="shared" si="2"/>
        <v>MEDIO</v>
      </c>
      <c r="P17" s="145">
        <v>25</v>
      </c>
      <c r="Q17" s="145">
        <f>+N17*P17</f>
        <v>200</v>
      </c>
      <c r="R17" s="145" t="str">
        <f t="shared" si="3"/>
        <v>II</v>
      </c>
      <c r="S17" s="146" t="str">
        <f t="shared" si="4"/>
        <v>ACEPTABLE CON CONTROL ESPECIFICO</v>
      </c>
      <c r="T17" s="128">
        <v>1</v>
      </c>
      <c r="U17" s="145" t="s">
        <v>137</v>
      </c>
      <c r="V17" s="145" t="s">
        <v>138</v>
      </c>
      <c r="X17" s="149" t="s">
        <v>217</v>
      </c>
      <c r="Y17" s="145"/>
      <c r="Z17" s="147" t="s">
        <v>234</v>
      </c>
      <c r="AA17" s="150" t="s">
        <v>218</v>
      </c>
    </row>
    <row r="18" spans="1:28" s="66" customFormat="1" ht="30">
      <c r="A18" s="318"/>
      <c r="B18" s="319"/>
      <c r="C18" s="320"/>
      <c r="D18" s="320"/>
      <c r="E18" s="67" t="s">
        <v>34</v>
      </c>
      <c r="F18" s="196" t="s">
        <v>139</v>
      </c>
      <c r="G18" s="67" t="s">
        <v>302</v>
      </c>
      <c r="H18" s="67" t="s">
        <v>140</v>
      </c>
      <c r="I18" s="67" t="s">
        <v>304</v>
      </c>
      <c r="J18" s="67" t="s">
        <v>38</v>
      </c>
      <c r="K18" s="67" t="s">
        <v>305</v>
      </c>
      <c r="L18" s="67">
        <v>2</v>
      </c>
      <c r="M18" s="67">
        <v>2</v>
      </c>
      <c r="N18" s="68">
        <v>6</v>
      </c>
      <c r="O18" s="68" t="str">
        <f t="shared" si="2"/>
        <v>MEDIO</v>
      </c>
      <c r="P18" s="68">
        <v>10</v>
      </c>
      <c r="Q18" s="68">
        <f t="shared" ref="Q18" si="5">+N18*P18</f>
        <v>60</v>
      </c>
      <c r="R18" s="68" t="str">
        <f t="shared" si="3"/>
        <v>III</v>
      </c>
      <c r="S18" s="69" t="str">
        <f t="shared" si="4"/>
        <v>ACEPTABLE</v>
      </c>
      <c r="T18" s="68">
        <v>1</v>
      </c>
      <c r="U18" s="68" t="s">
        <v>141</v>
      </c>
      <c r="V18" s="71" t="s">
        <v>91</v>
      </c>
      <c r="W18" s="68"/>
      <c r="X18" s="70"/>
      <c r="Y18" s="70"/>
      <c r="Z18" s="70"/>
      <c r="AA18" s="70"/>
    </row>
    <row r="19" spans="1:28" ht="91.5" customHeight="1">
      <c r="A19" s="318"/>
      <c r="B19" s="319"/>
      <c r="C19" s="320"/>
      <c r="D19" s="320"/>
      <c r="E19" s="134" t="s">
        <v>34</v>
      </c>
      <c r="F19" s="97" t="s">
        <v>36</v>
      </c>
      <c r="G19" s="128" t="s">
        <v>83</v>
      </c>
      <c r="H19" s="128" t="s">
        <v>37</v>
      </c>
      <c r="I19" s="130" t="s">
        <v>65</v>
      </c>
      <c r="J19" s="130" t="s">
        <v>180</v>
      </c>
      <c r="K19" s="128"/>
      <c r="L19" s="130">
        <v>2</v>
      </c>
      <c r="M19" s="134">
        <v>4</v>
      </c>
      <c r="N19" s="128">
        <f t="shared" si="0"/>
        <v>8</v>
      </c>
      <c r="O19" s="128" t="str">
        <f t="shared" si="2"/>
        <v>MEDIO</v>
      </c>
      <c r="P19" s="130">
        <v>10</v>
      </c>
      <c r="Q19" s="128">
        <f t="shared" si="1"/>
        <v>80</v>
      </c>
      <c r="R19" s="128" t="str">
        <f t="shared" si="3"/>
        <v>III</v>
      </c>
      <c r="S19" s="132" t="str">
        <f t="shared" si="4"/>
        <v>ACEPTABLE</v>
      </c>
      <c r="T19" s="128">
        <v>1</v>
      </c>
      <c r="U19" s="128" t="s">
        <v>181</v>
      </c>
      <c r="V19" s="128"/>
      <c r="W19" s="128"/>
      <c r="X19" s="133"/>
      <c r="Y19" s="133"/>
      <c r="Z19" s="128" t="s">
        <v>182</v>
      </c>
      <c r="AA19" s="128"/>
    </row>
    <row r="20" spans="1:28" ht="126" customHeight="1">
      <c r="A20" s="318"/>
      <c r="B20" s="319"/>
      <c r="C20" s="320"/>
      <c r="D20" s="320"/>
      <c r="E20" s="129" t="s">
        <v>34</v>
      </c>
      <c r="F20" s="196" t="s">
        <v>57</v>
      </c>
      <c r="G20" s="129" t="s">
        <v>148</v>
      </c>
      <c r="H20" s="129" t="s">
        <v>149</v>
      </c>
      <c r="I20" s="129" t="s">
        <v>38</v>
      </c>
      <c r="J20" s="129" t="s">
        <v>150</v>
      </c>
      <c r="K20" s="129"/>
      <c r="L20" s="134">
        <v>2</v>
      </c>
      <c r="M20" s="134">
        <v>2</v>
      </c>
      <c r="N20" s="128">
        <f t="shared" si="0"/>
        <v>4</v>
      </c>
      <c r="O20" s="128" t="str">
        <f t="shared" si="2"/>
        <v>BAJO</v>
      </c>
      <c r="P20" s="130">
        <v>10</v>
      </c>
      <c r="Q20" s="128">
        <f t="shared" si="1"/>
        <v>40</v>
      </c>
      <c r="R20" s="128" t="str">
        <f t="shared" si="3"/>
        <v>III</v>
      </c>
      <c r="S20" s="132" t="str">
        <f t="shared" si="4"/>
        <v>ACEPTABLE</v>
      </c>
      <c r="T20" s="128">
        <v>1</v>
      </c>
      <c r="U20" s="128" t="s">
        <v>93</v>
      </c>
      <c r="V20" s="128" t="s">
        <v>147</v>
      </c>
      <c r="W20" s="135"/>
      <c r="X20" s="135"/>
      <c r="Y20" s="135"/>
      <c r="Z20" s="141" t="s">
        <v>183</v>
      </c>
      <c r="AA20" s="135"/>
    </row>
    <row r="21" spans="1:28" s="8" customFormat="1" ht="105" customHeight="1">
      <c r="A21" s="318"/>
      <c r="B21" s="319"/>
      <c r="C21" s="320"/>
      <c r="D21" s="320"/>
      <c r="E21" s="19" t="s">
        <v>91</v>
      </c>
      <c r="F21" s="11" t="s">
        <v>57</v>
      </c>
      <c r="G21" s="22" t="s">
        <v>314</v>
      </c>
      <c r="H21" s="21" t="s">
        <v>92</v>
      </c>
      <c r="I21" s="22" t="s">
        <v>38</v>
      </c>
      <c r="J21" s="22" t="s">
        <v>316</v>
      </c>
      <c r="K21" s="22" t="s">
        <v>315</v>
      </c>
      <c r="L21" s="20">
        <v>6</v>
      </c>
      <c r="M21" s="20">
        <v>2</v>
      </c>
      <c r="N21" s="20">
        <f t="shared" ref="N21" si="6">L21*M21</f>
        <v>12</v>
      </c>
      <c r="O21" s="23" t="str">
        <f>LOOKUP(N21,{2;4;6;8;10;12;18;20;24;30;40},{"Bajo";"Bajo";"Medio";"Medio";"Alto";" Alto ";" Alto ";"Alto";"Muy Alto";"Muy Alto";"Muy Alto"})</f>
        <v xml:space="preserve"> Alto </v>
      </c>
      <c r="P21" s="20">
        <v>25</v>
      </c>
      <c r="Q21" s="19">
        <f>P21*N21</f>
        <v>300</v>
      </c>
      <c r="R21" s="25" t="str">
        <f>IF(Q21&gt;=600,"I",IF(Q21&gt;=150,"II",IF(Q21&gt;=40,"III",IF(Q21&gt;=1,"IV"))))</f>
        <v>II</v>
      </c>
      <c r="S21" s="26" t="str">
        <f>IF(R21="I","NO ACEPTABLE",IF(R21="II", "ACEPTABLE CON CONTROL", IF(R21="III","ACEPTABLE",IF(R21="IV","ACEPTABLE","NA"))))</f>
        <v>ACEPTABLE CON CONTROL</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Corregir y adoptar medidas de control inmediato, sin embargo suspenda actividades si el NR  esta por encima de 360</v>
      </c>
      <c r="U21" s="12">
        <v>1</v>
      </c>
      <c r="V21" s="22" t="s">
        <v>93</v>
      </c>
      <c r="W21" s="19" t="s">
        <v>34</v>
      </c>
      <c r="X21" s="19"/>
      <c r="Y21" s="19"/>
      <c r="Z21" s="21"/>
      <c r="AA21" s="21" t="s">
        <v>317</v>
      </c>
      <c r="AB21" s="39"/>
    </row>
    <row r="22" spans="1:28" ht="57.75" customHeight="1">
      <c r="A22" s="318"/>
      <c r="B22" s="319"/>
      <c r="C22" s="320"/>
      <c r="D22" s="320"/>
      <c r="E22" s="134" t="s">
        <v>34</v>
      </c>
      <c r="F22" s="97" t="s">
        <v>44</v>
      </c>
      <c r="G22" s="128" t="s">
        <v>184</v>
      </c>
      <c r="H22" s="128" t="s">
        <v>185</v>
      </c>
      <c r="I22" s="130" t="s">
        <v>65</v>
      </c>
      <c r="J22" s="130" t="s">
        <v>65</v>
      </c>
      <c r="K22" s="128"/>
      <c r="L22" s="130">
        <v>2</v>
      </c>
      <c r="M22" s="134">
        <v>4</v>
      </c>
      <c r="N22" s="128">
        <f t="shared" si="0"/>
        <v>8</v>
      </c>
      <c r="O22" s="128" t="str">
        <f t="shared" si="2"/>
        <v>MEDIO</v>
      </c>
      <c r="P22" s="130">
        <v>10</v>
      </c>
      <c r="Q22" s="128">
        <f t="shared" si="1"/>
        <v>80</v>
      </c>
      <c r="R22" s="128" t="str">
        <f t="shared" si="3"/>
        <v>III</v>
      </c>
      <c r="S22" s="132" t="str">
        <f t="shared" si="4"/>
        <v>ACEPTABLE</v>
      </c>
      <c r="T22" s="128">
        <v>1</v>
      </c>
      <c r="U22" s="128" t="s">
        <v>276</v>
      </c>
      <c r="V22" s="128" t="s">
        <v>186</v>
      </c>
      <c r="W22" s="135"/>
      <c r="X22" s="135"/>
      <c r="Y22" s="135"/>
      <c r="Z22" s="321" t="s">
        <v>187</v>
      </c>
      <c r="AA22" s="128" t="s">
        <v>42</v>
      </c>
    </row>
    <row r="23" spans="1:28" ht="90.75" customHeight="1">
      <c r="A23" s="318"/>
      <c r="B23" s="319"/>
      <c r="C23" s="320"/>
      <c r="D23" s="320"/>
      <c r="E23" s="134" t="s">
        <v>34</v>
      </c>
      <c r="F23" s="97" t="s">
        <v>44</v>
      </c>
      <c r="G23" s="128" t="s">
        <v>188</v>
      </c>
      <c r="H23" s="128" t="s">
        <v>189</v>
      </c>
      <c r="I23" s="130" t="s">
        <v>65</v>
      </c>
      <c r="J23" s="130" t="s">
        <v>65</v>
      </c>
      <c r="K23" s="128"/>
      <c r="L23" s="130">
        <v>2</v>
      </c>
      <c r="M23" s="134">
        <v>4</v>
      </c>
      <c r="N23" s="128">
        <f t="shared" si="0"/>
        <v>8</v>
      </c>
      <c r="O23" s="128" t="str">
        <f t="shared" si="2"/>
        <v>MEDIO</v>
      </c>
      <c r="P23" s="130">
        <v>10</v>
      </c>
      <c r="Q23" s="128">
        <f t="shared" si="1"/>
        <v>80</v>
      </c>
      <c r="R23" s="128" t="str">
        <f t="shared" si="3"/>
        <v>III</v>
      </c>
      <c r="S23" s="132" t="str">
        <f t="shared" si="4"/>
        <v>ACEPTABLE</v>
      </c>
      <c r="T23" s="128">
        <v>1</v>
      </c>
      <c r="U23" s="128" t="s">
        <v>190</v>
      </c>
      <c r="V23" s="128" t="s">
        <v>186</v>
      </c>
      <c r="W23" s="135"/>
      <c r="X23" s="135"/>
      <c r="Y23" s="135"/>
      <c r="Z23" s="322"/>
      <c r="AA23" s="128" t="s">
        <v>42</v>
      </c>
    </row>
  </sheetData>
  <mergeCells count="23">
    <mergeCell ref="I5:K5"/>
    <mergeCell ref="L5:R5"/>
    <mergeCell ref="T5:V5"/>
    <mergeCell ref="W5:AA5"/>
    <mergeCell ref="A7:A23"/>
    <mergeCell ref="B7:B23"/>
    <mergeCell ref="C7:C23"/>
    <mergeCell ref="D7:D23"/>
    <mergeCell ref="Z22:Z23"/>
    <mergeCell ref="A5:A6"/>
    <mergeCell ref="B5:B6"/>
    <mergeCell ref="C5:C6"/>
    <mergeCell ref="D5:D6"/>
    <mergeCell ref="E5:E6"/>
    <mergeCell ref="H5:H6"/>
    <mergeCell ref="Z4:AA4"/>
    <mergeCell ref="A1:F4"/>
    <mergeCell ref="G1:AA1"/>
    <mergeCell ref="G2:AA2"/>
    <mergeCell ref="G3:AA3"/>
    <mergeCell ref="G4:O4"/>
    <mergeCell ref="P4:T4"/>
    <mergeCell ref="U4:Y4"/>
  </mergeCells>
  <conditionalFormatting sqref="O7:O17">
    <cfRule type="containsText" dxfId="146" priority="17" stopIfTrue="1" operator="containsText" text="ALTO">
      <formula>NOT(ISERROR(SEARCH("ALTO",O7)))</formula>
    </cfRule>
    <cfRule type="containsText" dxfId="145" priority="18" stopIfTrue="1" operator="containsText" text="MEDIO">
      <formula>NOT(ISERROR(SEARCH("MEDIO",O7)))</formula>
    </cfRule>
    <cfRule type="containsText" dxfId="144" priority="19" stopIfTrue="1" operator="containsText" text="BAJO">
      <formula>NOT(ISERROR(SEARCH("BAJO",O7)))</formula>
    </cfRule>
  </conditionalFormatting>
  <conditionalFormatting sqref="O18">
    <cfRule type="containsText" dxfId="143" priority="13" stopIfTrue="1" operator="containsText" text="BAJO">
      <formula>NOT(ISERROR(SEARCH("BAJO",#REF!)))</formula>
    </cfRule>
    <cfRule type="containsText" dxfId="142" priority="11" stopIfTrue="1" operator="containsText" text="ALTO">
      <formula>NOT(ISERROR(SEARCH("ALTO",#REF!)))</formula>
    </cfRule>
    <cfRule type="containsText" dxfId="141" priority="12" stopIfTrue="1" operator="containsText" text="MEDIO">
      <formula>NOT(ISERROR(SEARCH("MEDIO",#REF!)))</formula>
    </cfRule>
  </conditionalFormatting>
  <conditionalFormatting sqref="O19:O20">
    <cfRule type="containsText" dxfId="140" priority="23" stopIfTrue="1" operator="containsText" text="ALTO">
      <formula>NOT(ISERROR(SEARCH("ALTO",O19)))</formula>
    </cfRule>
    <cfRule type="containsText" dxfId="139" priority="24" stopIfTrue="1" operator="containsText" text="MEDIO">
      <formula>NOT(ISERROR(SEARCH("MEDIO",O19)))</formula>
    </cfRule>
    <cfRule type="containsText" dxfId="138" priority="25" stopIfTrue="1" operator="containsText" text="BAJO">
      <formula>NOT(ISERROR(SEARCH("BAJO",O19)))</formula>
    </cfRule>
  </conditionalFormatting>
  <conditionalFormatting sqref="O21">
    <cfRule type="cellIs" dxfId="137" priority="2" stopIfTrue="1" operator="equal">
      <formula>"MEDIO"</formula>
    </cfRule>
    <cfRule type="cellIs" dxfId="136" priority="3" stopIfTrue="1" operator="equal">
      <formula>"BAJO"</formula>
    </cfRule>
    <cfRule type="cellIs" dxfId="135" priority="1" stopIfTrue="1" operator="equal">
      <formula>"ALTO"</formula>
    </cfRule>
  </conditionalFormatting>
  <conditionalFormatting sqref="O22:O23">
    <cfRule type="containsText" dxfId="134" priority="55" stopIfTrue="1" operator="containsText" text="BAJO">
      <formula>NOT(ISERROR(SEARCH("BAJO",O22)))</formula>
    </cfRule>
    <cfRule type="containsText" dxfId="133" priority="54" stopIfTrue="1" operator="containsText" text="MEDIO">
      <formula>NOT(ISERROR(SEARCH("MEDIO",O22)))</formula>
    </cfRule>
    <cfRule type="containsText" dxfId="132" priority="53" stopIfTrue="1" operator="containsText" text="ALTO">
      <formula>NOT(ISERROR(SEARCH("ALTO",O22)))</formula>
    </cfRule>
  </conditionalFormatting>
  <conditionalFormatting sqref="R21">
    <cfRule type="cellIs" dxfId="131" priority="8" stopIfTrue="1" operator="equal">
      <formula>"III"</formula>
    </cfRule>
    <cfRule type="cellIs" dxfId="130" priority="9" stopIfTrue="1" operator="equal">
      <formula>"II"</formula>
    </cfRule>
    <cfRule type="cellIs" dxfId="129" priority="10" stopIfTrue="1" operator="equal">
      <formula>"I"</formula>
    </cfRule>
    <cfRule type="cellIs" dxfId="128" priority="7" stopIfTrue="1" operator="equal">
      <formula>"IV"</formula>
    </cfRule>
  </conditionalFormatting>
  <conditionalFormatting sqref="S7:S17">
    <cfRule type="containsText" dxfId="127" priority="20" stopIfTrue="1" operator="containsText" text="NO ACEPTABLE">
      <formula>NOT(ISERROR(SEARCH("NO ACEPTABLE",S7)))</formula>
    </cfRule>
    <cfRule type="containsText" dxfId="126" priority="21" stopIfTrue="1" operator="containsText" text="CONTROL">
      <formula>NOT(ISERROR(SEARCH("CONTROL",S7)))</formula>
    </cfRule>
    <cfRule type="notContainsText" dxfId="125" priority="22" stopIfTrue="1" operator="notContains" text="CONTROL">
      <formula>ISERROR(SEARCH("CONTROL",S7))</formula>
    </cfRule>
  </conditionalFormatting>
  <conditionalFormatting sqref="S18">
    <cfRule type="containsText" dxfId="124" priority="14" stopIfTrue="1" operator="containsText" text="NO ACEPTABLE">
      <formula>NOT(ISERROR(SEARCH("NO ACEPTABLE",#REF!)))</formula>
    </cfRule>
    <cfRule type="containsText" dxfId="123" priority="15" stopIfTrue="1" operator="containsText" text="CONTROL">
      <formula>NOT(ISERROR(SEARCH("CONTROL",#REF!)))</formula>
    </cfRule>
    <cfRule type="notContainsText" dxfId="122" priority="16" stopIfTrue="1" operator="notContains" text="CONTROL">
      <formula>ISERROR(SEARCH("CONTROL",#REF!))</formula>
    </cfRule>
  </conditionalFormatting>
  <conditionalFormatting sqref="S19:S20">
    <cfRule type="containsText" dxfId="121" priority="26" stopIfTrue="1" operator="containsText" text="NO ACEPTABLE">
      <formula>NOT(ISERROR(SEARCH("NO ACEPTABLE",S19)))</formula>
    </cfRule>
    <cfRule type="containsText" dxfId="120" priority="27" stopIfTrue="1" operator="containsText" text="CONTROL">
      <formula>NOT(ISERROR(SEARCH("CONTROL",S19)))</formula>
    </cfRule>
    <cfRule type="notContainsText" dxfId="119" priority="28" stopIfTrue="1" operator="notContains" text="CONTROL">
      <formula>ISERROR(SEARCH("CONTROL",S19))</formula>
    </cfRule>
  </conditionalFormatting>
  <conditionalFormatting sqref="S21">
    <cfRule type="cellIs" dxfId="118" priority="6" stopIfTrue="1" operator="equal">
      <formula>"NO ACEPTABLE"</formula>
    </cfRule>
    <cfRule type="cellIs" dxfId="117" priority="5" stopIfTrue="1" operator="equal">
      <formula>"ACEPTABLE CON CONTROL"</formula>
    </cfRule>
    <cfRule type="cellIs" dxfId="116" priority="4" stopIfTrue="1" operator="equal">
      <formula>"ACEPTABLE"</formula>
    </cfRule>
  </conditionalFormatting>
  <conditionalFormatting sqref="S22:S23">
    <cfRule type="notContainsText" dxfId="115" priority="58" stopIfTrue="1" operator="notContains" text="CONTROL">
      <formula>ISERROR(SEARCH("CONTROL",S22))</formula>
    </cfRule>
    <cfRule type="containsText" dxfId="114" priority="56" stopIfTrue="1" operator="containsText" text="NO ACEPTABLE">
      <formula>NOT(ISERROR(SEARCH("NO ACEPTABLE",S22)))</formula>
    </cfRule>
    <cfRule type="containsText" dxfId="113" priority="57" stopIfTrue="1" operator="containsText" text="CONTROL">
      <formula>NOT(ISERROR(SEARCH("CONTROL",S22)))</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P7:P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P65545:P65548 JK65545:JK65548 TG65545:TG65548 ADC65545:ADC65548 AMY65545:AMY65548 AWU65545:AWU65548 BGQ65545:BGQ65548 BQM65545:BQM65548 CAI65545:CAI65548 CKE65545:CKE65548 CUA65545:CUA65548 DDW65545:DDW65548 DNS65545:DNS65548 DXO65545:DXO65548 EHK65545:EHK65548 ERG65545:ERG65548 FBC65545:FBC65548 FKY65545:FKY65548 FUU65545:FUU65548 GEQ65545:GEQ65548 GOM65545:GOM65548 GYI65545:GYI65548 HIE65545:HIE65548 HSA65545:HSA65548 IBW65545:IBW65548 ILS65545:ILS65548 IVO65545:IVO65548 JFK65545:JFK65548 JPG65545:JPG65548 JZC65545:JZC65548 KIY65545:KIY65548 KSU65545:KSU65548 LCQ65545:LCQ65548 LMM65545:LMM65548 LWI65545:LWI65548 MGE65545:MGE65548 MQA65545:MQA65548 MZW65545:MZW65548 NJS65545:NJS65548 NTO65545:NTO65548 ODK65545:ODK65548 ONG65545:ONG65548 OXC65545:OXC65548 PGY65545:PGY65548 PQU65545:PQU65548 QAQ65545:QAQ65548 QKM65545:QKM65548 QUI65545:QUI65548 REE65545:REE65548 ROA65545:ROA65548 RXW65545:RXW65548 SHS65545:SHS65548 SRO65545:SRO65548 TBK65545:TBK65548 TLG65545:TLG65548 TVC65545:TVC65548 UEY65545:UEY65548 UOU65545:UOU65548 UYQ65545:UYQ65548 VIM65545:VIM65548 VSI65545:VSI65548 WCE65545:WCE65548 WMA65545:WMA65548 WVW65545:WVW65548 P131081:P131084 JK131081:JK131084 TG131081:TG131084 ADC131081:ADC131084 AMY131081:AMY131084 AWU131081:AWU131084 BGQ131081:BGQ131084 BQM131081:BQM131084 CAI131081:CAI131084 CKE131081:CKE131084 CUA131081:CUA131084 DDW131081:DDW131084 DNS131081:DNS131084 DXO131081:DXO131084 EHK131081:EHK131084 ERG131081:ERG131084 FBC131081:FBC131084 FKY131081:FKY131084 FUU131081:FUU131084 GEQ131081:GEQ131084 GOM131081:GOM131084 GYI131081:GYI131084 HIE131081:HIE131084 HSA131081:HSA131084 IBW131081:IBW131084 ILS131081:ILS131084 IVO131081:IVO131084 JFK131081:JFK131084 JPG131081:JPG131084 JZC131081:JZC131084 KIY131081:KIY131084 KSU131081:KSU131084 LCQ131081:LCQ131084 LMM131081:LMM131084 LWI131081:LWI131084 MGE131081:MGE131084 MQA131081:MQA131084 MZW131081:MZW131084 NJS131081:NJS131084 NTO131081:NTO131084 ODK131081:ODK131084 ONG131081:ONG131084 OXC131081:OXC131084 PGY131081:PGY131084 PQU131081:PQU131084 QAQ131081:QAQ131084 QKM131081:QKM131084 QUI131081:QUI131084 REE131081:REE131084 ROA131081:ROA131084 RXW131081:RXW131084 SHS131081:SHS131084 SRO131081:SRO131084 TBK131081:TBK131084 TLG131081:TLG131084 TVC131081:TVC131084 UEY131081:UEY131084 UOU131081:UOU131084 UYQ131081:UYQ131084 VIM131081:VIM131084 VSI131081:VSI131084 WCE131081:WCE131084 WMA131081:WMA131084 WVW131081:WVW131084 P196617:P196620 JK196617:JK196620 TG196617:TG196620 ADC196617:ADC196620 AMY196617:AMY196620 AWU196617:AWU196620 BGQ196617:BGQ196620 BQM196617:BQM196620 CAI196617:CAI196620 CKE196617:CKE196620 CUA196617:CUA196620 DDW196617:DDW196620 DNS196617:DNS196620 DXO196617:DXO196620 EHK196617:EHK196620 ERG196617:ERG196620 FBC196617:FBC196620 FKY196617:FKY196620 FUU196617:FUU196620 GEQ196617:GEQ196620 GOM196617:GOM196620 GYI196617:GYI196620 HIE196617:HIE196620 HSA196617:HSA196620 IBW196617:IBW196620 ILS196617:ILS196620 IVO196617:IVO196620 JFK196617:JFK196620 JPG196617:JPG196620 JZC196617:JZC196620 KIY196617:KIY196620 KSU196617:KSU196620 LCQ196617:LCQ196620 LMM196617:LMM196620 LWI196617:LWI196620 MGE196617:MGE196620 MQA196617:MQA196620 MZW196617:MZW196620 NJS196617:NJS196620 NTO196617:NTO196620 ODK196617:ODK196620 ONG196617:ONG196620 OXC196617:OXC196620 PGY196617:PGY196620 PQU196617:PQU196620 QAQ196617:QAQ196620 QKM196617:QKM196620 QUI196617:QUI196620 REE196617:REE196620 ROA196617:ROA196620 RXW196617:RXW196620 SHS196617:SHS196620 SRO196617:SRO196620 TBK196617:TBK196620 TLG196617:TLG196620 TVC196617:TVC196620 UEY196617:UEY196620 UOU196617:UOU196620 UYQ196617:UYQ196620 VIM196617:VIM196620 VSI196617:VSI196620 WCE196617:WCE196620 WMA196617:WMA196620 WVW196617:WVW196620 P262153:P262156 JK262153:JK262156 TG262153:TG262156 ADC262153:ADC262156 AMY262153:AMY262156 AWU262153:AWU262156 BGQ262153:BGQ262156 BQM262153:BQM262156 CAI262153:CAI262156 CKE262153:CKE262156 CUA262153:CUA262156 DDW262153:DDW262156 DNS262153:DNS262156 DXO262153:DXO262156 EHK262153:EHK262156 ERG262153:ERG262156 FBC262153:FBC262156 FKY262153:FKY262156 FUU262153:FUU262156 GEQ262153:GEQ262156 GOM262153:GOM262156 GYI262153:GYI262156 HIE262153:HIE262156 HSA262153:HSA262156 IBW262153:IBW262156 ILS262153:ILS262156 IVO262153:IVO262156 JFK262153:JFK262156 JPG262153:JPG262156 JZC262153:JZC262156 KIY262153:KIY262156 KSU262153:KSU262156 LCQ262153:LCQ262156 LMM262153:LMM262156 LWI262153:LWI262156 MGE262153:MGE262156 MQA262153:MQA262156 MZW262153:MZW262156 NJS262153:NJS262156 NTO262153:NTO262156 ODK262153:ODK262156 ONG262153:ONG262156 OXC262153:OXC262156 PGY262153:PGY262156 PQU262153:PQU262156 QAQ262153:QAQ262156 QKM262153:QKM262156 QUI262153:QUI262156 REE262153:REE262156 ROA262153:ROA262156 RXW262153:RXW262156 SHS262153:SHS262156 SRO262153:SRO262156 TBK262153:TBK262156 TLG262153:TLG262156 TVC262153:TVC262156 UEY262153:UEY262156 UOU262153:UOU262156 UYQ262153:UYQ262156 VIM262153:VIM262156 VSI262153:VSI262156 WCE262153:WCE262156 WMA262153:WMA262156 WVW262153:WVW262156 P327689:P327692 JK327689:JK327692 TG327689:TG327692 ADC327689:ADC327692 AMY327689:AMY327692 AWU327689:AWU327692 BGQ327689:BGQ327692 BQM327689:BQM327692 CAI327689:CAI327692 CKE327689:CKE327692 CUA327689:CUA327692 DDW327689:DDW327692 DNS327689:DNS327692 DXO327689:DXO327692 EHK327689:EHK327692 ERG327689:ERG327692 FBC327689:FBC327692 FKY327689:FKY327692 FUU327689:FUU327692 GEQ327689:GEQ327692 GOM327689:GOM327692 GYI327689:GYI327692 HIE327689:HIE327692 HSA327689:HSA327692 IBW327689:IBW327692 ILS327689:ILS327692 IVO327689:IVO327692 JFK327689:JFK327692 JPG327689:JPG327692 JZC327689:JZC327692 KIY327689:KIY327692 KSU327689:KSU327692 LCQ327689:LCQ327692 LMM327689:LMM327692 LWI327689:LWI327692 MGE327689:MGE327692 MQA327689:MQA327692 MZW327689:MZW327692 NJS327689:NJS327692 NTO327689:NTO327692 ODK327689:ODK327692 ONG327689:ONG327692 OXC327689:OXC327692 PGY327689:PGY327692 PQU327689:PQU327692 QAQ327689:QAQ327692 QKM327689:QKM327692 QUI327689:QUI327692 REE327689:REE327692 ROA327689:ROA327692 RXW327689:RXW327692 SHS327689:SHS327692 SRO327689:SRO327692 TBK327689:TBK327692 TLG327689:TLG327692 TVC327689:TVC327692 UEY327689:UEY327692 UOU327689:UOU327692 UYQ327689:UYQ327692 VIM327689:VIM327692 VSI327689:VSI327692 WCE327689:WCE327692 WMA327689:WMA327692 WVW327689:WVW327692 P393225:P393228 JK393225:JK393228 TG393225:TG393228 ADC393225:ADC393228 AMY393225:AMY393228 AWU393225:AWU393228 BGQ393225:BGQ393228 BQM393225:BQM393228 CAI393225:CAI393228 CKE393225:CKE393228 CUA393225:CUA393228 DDW393225:DDW393228 DNS393225:DNS393228 DXO393225:DXO393228 EHK393225:EHK393228 ERG393225:ERG393228 FBC393225:FBC393228 FKY393225:FKY393228 FUU393225:FUU393228 GEQ393225:GEQ393228 GOM393225:GOM393228 GYI393225:GYI393228 HIE393225:HIE393228 HSA393225:HSA393228 IBW393225:IBW393228 ILS393225:ILS393228 IVO393225:IVO393228 JFK393225:JFK393228 JPG393225:JPG393228 JZC393225:JZC393228 KIY393225:KIY393228 KSU393225:KSU393228 LCQ393225:LCQ393228 LMM393225:LMM393228 LWI393225:LWI393228 MGE393225:MGE393228 MQA393225:MQA393228 MZW393225:MZW393228 NJS393225:NJS393228 NTO393225:NTO393228 ODK393225:ODK393228 ONG393225:ONG393228 OXC393225:OXC393228 PGY393225:PGY393228 PQU393225:PQU393228 QAQ393225:QAQ393228 QKM393225:QKM393228 QUI393225:QUI393228 REE393225:REE393228 ROA393225:ROA393228 RXW393225:RXW393228 SHS393225:SHS393228 SRO393225:SRO393228 TBK393225:TBK393228 TLG393225:TLG393228 TVC393225:TVC393228 UEY393225:UEY393228 UOU393225:UOU393228 UYQ393225:UYQ393228 VIM393225:VIM393228 VSI393225:VSI393228 WCE393225:WCE393228 WMA393225:WMA393228 WVW393225:WVW393228 P458761:P458764 JK458761:JK458764 TG458761:TG458764 ADC458761:ADC458764 AMY458761:AMY458764 AWU458761:AWU458764 BGQ458761:BGQ458764 BQM458761:BQM458764 CAI458761:CAI458764 CKE458761:CKE458764 CUA458761:CUA458764 DDW458761:DDW458764 DNS458761:DNS458764 DXO458761:DXO458764 EHK458761:EHK458764 ERG458761:ERG458764 FBC458761:FBC458764 FKY458761:FKY458764 FUU458761:FUU458764 GEQ458761:GEQ458764 GOM458761:GOM458764 GYI458761:GYI458764 HIE458761:HIE458764 HSA458761:HSA458764 IBW458761:IBW458764 ILS458761:ILS458764 IVO458761:IVO458764 JFK458761:JFK458764 JPG458761:JPG458764 JZC458761:JZC458764 KIY458761:KIY458764 KSU458761:KSU458764 LCQ458761:LCQ458764 LMM458761:LMM458764 LWI458761:LWI458764 MGE458761:MGE458764 MQA458761:MQA458764 MZW458761:MZW458764 NJS458761:NJS458764 NTO458761:NTO458764 ODK458761:ODK458764 ONG458761:ONG458764 OXC458761:OXC458764 PGY458761:PGY458764 PQU458761:PQU458764 QAQ458761:QAQ458764 QKM458761:QKM458764 QUI458761:QUI458764 REE458761:REE458764 ROA458761:ROA458764 RXW458761:RXW458764 SHS458761:SHS458764 SRO458761:SRO458764 TBK458761:TBK458764 TLG458761:TLG458764 TVC458761:TVC458764 UEY458761:UEY458764 UOU458761:UOU458764 UYQ458761:UYQ458764 VIM458761:VIM458764 VSI458761:VSI458764 WCE458761:WCE458764 WMA458761:WMA458764 WVW458761:WVW458764 P524297:P524300 JK524297:JK524300 TG524297:TG524300 ADC524297:ADC524300 AMY524297:AMY524300 AWU524297:AWU524300 BGQ524297:BGQ524300 BQM524297:BQM524300 CAI524297:CAI524300 CKE524297:CKE524300 CUA524297:CUA524300 DDW524297:DDW524300 DNS524297:DNS524300 DXO524297:DXO524300 EHK524297:EHK524300 ERG524297:ERG524300 FBC524297:FBC524300 FKY524297:FKY524300 FUU524297:FUU524300 GEQ524297:GEQ524300 GOM524297:GOM524300 GYI524297:GYI524300 HIE524297:HIE524300 HSA524297:HSA524300 IBW524297:IBW524300 ILS524297:ILS524300 IVO524297:IVO524300 JFK524297:JFK524300 JPG524297:JPG524300 JZC524297:JZC524300 KIY524297:KIY524300 KSU524297:KSU524300 LCQ524297:LCQ524300 LMM524297:LMM524300 LWI524297:LWI524300 MGE524297:MGE524300 MQA524297:MQA524300 MZW524297:MZW524300 NJS524297:NJS524300 NTO524297:NTO524300 ODK524297:ODK524300 ONG524297:ONG524300 OXC524297:OXC524300 PGY524297:PGY524300 PQU524297:PQU524300 QAQ524297:QAQ524300 QKM524297:QKM524300 QUI524297:QUI524300 REE524297:REE524300 ROA524297:ROA524300 RXW524297:RXW524300 SHS524297:SHS524300 SRO524297:SRO524300 TBK524297:TBK524300 TLG524297:TLG524300 TVC524297:TVC524300 UEY524297:UEY524300 UOU524297:UOU524300 UYQ524297:UYQ524300 VIM524297:VIM524300 VSI524297:VSI524300 WCE524297:WCE524300 WMA524297:WMA524300 WVW524297:WVW524300 P589833:P589836 JK589833:JK589836 TG589833:TG589836 ADC589833:ADC589836 AMY589833:AMY589836 AWU589833:AWU589836 BGQ589833:BGQ589836 BQM589833:BQM589836 CAI589833:CAI589836 CKE589833:CKE589836 CUA589833:CUA589836 DDW589833:DDW589836 DNS589833:DNS589836 DXO589833:DXO589836 EHK589833:EHK589836 ERG589833:ERG589836 FBC589833:FBC589836 FKY589833:FKY589836 FUU589833:FUU589836 GEQ589833:GEQ589836 GOM589833:GOM589836 GYI589833:GYI589836 HIE589833:HIE589836 HSA589833:HSA589836 IBW589833:IBW589836 ILS589833:ILS589836 IVO589833:IVO589836 JFK589833:JFK589836 JPG589833:JPG589836 JZC589833:JZC589836 KIY589833:KIY589836 KSU589833:KSU589836 LCQ589833:LCQ589836 LMM589833:LMM589836 LWI589833:LWI589836 MGE589833:MGE589836 MQA589833:MQA589836 MZW589833:MZW589836 NJS589833:NJS589836 NTO589833:NTO589836 ODK589833:ODK589836 ONG589833:ONG589836 OXC589833:OXC589836 PGY589833:PGY589836 PQU589833:PQU589836 QAQ589833:QAQ589836 QKM589833:QKM589836 QUI589833:QUI589836 REE589833:REE589836 ROA589833:ROA589836 RXW589833:RXW589836 SHS589833:SHS589836 SRO589833:SRO589836 TBK589833:TBK589836 TLG589833:TLG589836 TVC589833:TVC589836 UEY589833:UEY589836 UOU589833:UOU589836 UYQ589833:UYQ589836 VIM589833:VIM589836 VSI589833:VSI589836 WCE589833:WCE589836 WMA589833:WMA589836 WVW589833:WVW589836 P655369:P655372 JK655369:JK655372 TG655369:TG655372 ADC655369:ADC655372 AMY655369:AMY655372 AWU655369:AWU655372 BGQ655369:BGQ655372 BQM655369:BQM655372 CAI655369:CAI655372 CKE655369:CKE655372 CUA655369:CUA655372 DDW655369:DDW655372 DNS655369:DNS655372 DXO655369:DXO655372 EHK655369:EHK655372 ERG655369:ERG655372 FBC655369:FBC655372 FKY655369:FKY655372 FUU655369:FUU655372 GEQ655369:GEQ655372 GOM655369:GOM655372 GYI655369:GYI655372 HIE655369:HIE655372 HSA655369:HSA655372 IBW655369:IBW655372 ILS655369:ILS655372 IVO655369:IVO655372 JFK655369:JFK655372 JPG655369:JPG655372 JZC655369:JZC655372 KIY655369:KIY655372 KSU655369:KSU655372 LCQ655369:LCQ655372 LMM655369:LMM655372 LWI655369:LWI655372 MGE655369:MGE655372 MQA655369:MQA655372 MZW655369:MZW655372 NJS655369:NJS655372 NTO655369:NTO655372 ODK655369:ODK655372 ONG655369:ONG655372 OXC655369:OXC655372 PGY655369:PGY655372 PQU655369:PQU655372 QAQ655369:QAQ655372 QKM655369:QKM655372 QUI655369:QUI655372 REE655369:REE655372 ROA655369:ROA655372 RXW655369:RXW655372 SHS655369:SHS655372 SRO655369:SRO655372 TBK655369:TBK655372 TLG655369:TLG655372 TVC655369:TVC655372 UEY655369:UEY655372 UOU655369:UOU655372 UYQ655369:UYQ655372 VIM655369:VIM655372 VSI655369:VSI655372 WCE655369:WCE655372 WMA655369:WMA655372 WVW655369:WVW655372 P720905:P720908 JK720905:JK720908 TG720905:TG720908 ADC720905:ADC720908 AMY720905:AMY720908 AWU720905:AWU720908 BGQ720905:BGQ720908 BQM720905:BQM720908 CAI720905:CAI720908 CKE720905:CKE720908 CUA720905:CUA720908 DDW720905:DDW720908 DNS720905:DNS720908 DXO720905:DXO720908 EHK720905:EHK720908 ERG720905:ERG720908 FBC720905:FBC720908 FKY720905:FKY720908 FUU720905:FUU720908 GEQ720905:GEQ720908 GOM720905:GOM720908 GYI720905:GYI720908 HIE720905:HIE720908 HSA720905:HSA720908 IBW720905:IBW720908 ILS720905:ILS720908 IVO720905:IVO720908 JFK720905:JFK720908 JPG720905:JPG720908 JZC720905:JZC720908 KIY720905:KIY720908 KSU720905:KSU720908 LCQ720905:LCQ720908 LMM720905:LMM720908 LWI720905:LWI720908 MGE720905:MGE720908 MQA720905:MQA720908 MZW720905:MZW720908 NJS720905:NJS720908 NTO720905:NTO720908 ODK720905:ODK720908 ONG720905:ONG720908 OXC720905:OXC720908 PGY720905:PGY720908 PQU720905:PQU720908 QAQ720905:QAQ720908 QKM720905:QKM720908 QUI720905:QUI720908 REE720905:REE720908 ROA720905:ROA720908 RXW720905:RXW720908 SHS720905:SHS720908 SRO720905:SRO720908 TBK720905:TBK720908 TLG720905:TLG720908 TVC720905:TVC720908 UEY720905:UEY720908 UOU720905:UOU720908 UYQ720905:UYQ720908 VIM720905:VIM720908 VSI720905:VSI720908 WCE720905:WCE720908 WMA720905:WMA720908 WVW720905:WVW720908 P786441:P786444 JK786441:JK786444 TG786441:TG786444 ADC786441:ADC786444 AMY786441:AMY786444 AWU786441:AWU786444 BGQ786441:BGQ786444 BQM786441:BQM786444 CAI786441:CAI786444 CKE786441:CKE786444 CUA786441:CUA786444 DDW786441:DDW786444 DNS786441:DNS786444 DXO786441:DXO786444 EHK786441:EHK786444 ERG786441:ERG786444 FBC786441:FBC786444 FKY786441:FKY786444 FUU786441:FUU786444 GEQ786441:GEQ786444 GOM786441:GOM786444 GYI786441:GYI786444 HIE786441:HIE786444 HSA786441:HSA786444 IBW786441:IBW786444 ILS786441:ILS786444 IVO786441:IVO786444 JFK786441:JFK786444 JPG786441:JPG786444 JZC786441:JZC786444 KIY786441:KIY786444 KSU786441:KSU786444 LCQ786441:LCQ786444 LMM786441:LMM786444 LWI786441:LWI786444 MGE786441:MGE786444 MQA786441:MQA786444 MZW786441:MZW786444 NJS786441:NJS786444 NTO786441:NTO786444 ODK786441:ODK786444 ONG786441:ONG786444 OXC786441:OXC786444 PGY786441:PGY786444 PQU786441:PQU786444 QAQ786441:QAQ786444 QKM786441:QKM786444 QUI786441:QUI786444 REE786441:REE786444 ROA786441:ROA786444 RXW786441:RXW786444 SHS786441:SHS786444 SRO786441:SRO786444 TBK786441:TBK786444 TLG786441:TLG786444 TVC786441:TVC786444 UEY786441:UEY786444 UOU786441:UOU786444 UYQ786441:UYQ786444 VIM786441:VIM786444 VSI786441:VSI786444 WCE786441:WCE786444 WMA786441:WMA786444 WVW786441:WVW786444 P851977:P851980 JK851977:JK851980 TG851977:TG851980 ADC851977:ADC851980 AMY851977:AMY851980 AWU851977:AWU851980 BGQ851977:BGQ851980 BQM851977:BQM851980 CAI851977:CAI851980 CKE851977:CKE851980 CUA851977:CUA851980 DDW851977:DDW851980 DNS851977:DNS851980 DXO851977:DXO851980 EHK851977:EHK851980 ERG851977:ERG851980 FBC851977:FBC851980 FKY851977:FKY851980 FUU851977:FUU851980 GEQ851977:GEQ851980 GOM851977:GOM851980 GYI851977:GYI851980 HIE851977:HIE851980 HSA851977:HSA851980 IBW851977:IBW851980 ILS851977:ILS851980 IVO851977:IVO851980 JFK851977:JFK851980 JPG851977:JPG851980 JZC851977:JZC851980 KIY851977:KIY851980 KSU851977:KSU851980 LCQ851977:LCQ851980 LMM851977:LMM851980 LWI851977:LWI851980 MGE851977:MGE851980 MQA851977:MQA851980 MZW851977:MZW851980 NJS851977:NJS851980 NTO851977:NTO851980 ODK851977:ODK851980 ONG851977:ONG851980 OXC851977:OXC851980 PGY851977:PGY851980 PQU851977:PQU851980 QAQ851977:QAQ851980 QKM851977:QKM851980 QUI851977:QUI851980 REE851977:REE851980 ROA851977:ROA851980 RXW851977:RXW851980 SHS851977:SHS851980 SRO851977:SRO851980 TBK851977:TBK851980 TLG851977:TLG851980 TVC851977:TVC851980 UEY851977:UEY851980 UOU851977:UOU851980 UYQ851977:UYQ851980 VIM851977:VIM851980 VSI851977:VSI851980 WCE851977:WCE851980 WMA851977:WMA851980 WVW851977:WVW851980 P917513:P917516 JK917513:JK917516 TG917513:TG917516 ADC917513:ADC917516 AMY917513:AMY917516 AWU917513:AWU917516 BGQ917513:BGQ917516 BQM917513:BQM917516 CAI917513:CAI917516 CKE917513:CKE917516 CUA917513:CUA917516 DDW917513:DDW917516 DNS917513:DNS917516 DXO917513:DXO917516 EHK917513:EHK917516 ERG917513:ERG917516 FBC917513:FBC917516 FKY917513:FKY917516 FUU917513:FUU917516 GEQ917513:GEQ917516 GOM917513:GOM917516 GYI917513:GYI917516 HIE917513:HIE917516 HSA917513:HSA917516 IBW917513:IBW917516 ILS917513:ILS917516 IVO917513:IVO917516 JFK917513:JFK917516 JPG917513:JPG917516 JZC917513:JZC917516 KIY917513:KIY917516 KSU917513:KSU917516 LCQ917513:LCQ917516 LMM917513:LMM917516 LWI917513:LWI917516 MGE917513:MGE917516 MQA917513:MQA917516 MZW917513:MZW917516 NJS917513:NJS917516 NTO917513:NTO917516 ODK917513:ODK917516 ONG917513:ONG917516 OXC917513:OXC917516 PGY917513:PGY917516 PQU917513:PQU917516 QAQ917513:QAQ917516 QKM917513:QKM917516 QUI917513:QUI917516 REE917513:REE917516 ROA917513:ROA917516 RXW917513:RXW917516 SHS917513:SHS917516 SRO917513:SRO917516 TBK917513:TBK917516 TLG917513:TLG917516 TVC917513:TVC917516 UEY917513:UEY917516 UOU917513:UOU917516 UYQ917513:UYQ917516 VIM917513:VIM917516 VSI917513:VSI917516 WCE917513:WCE917516 WMA917513:WMA917516 WVW917513:WVW917516 P983049:P983052 JK983049:JK983052 TG983049:TG983052 ADC983049:ADC983052 AMY983049:AMY983052 AWU983049:AWU983052 BGQ983049:BGQ983052 BQM983049:BQM983052 CAI983049:CAI983052 CKE983049:CKE983052 CUA983049:CUA983052 DDW983049:DDW983052 DNS983049:DNS983052 DXO983049:DXO983052 EHK983049:EHK983052 ERG983049:ERG983052 FBC983049:FBC983052 FKY983049:FKY983052 FUU983049:FUU983052 GEQ983049:GEQ983052 GOM983049:GOM983052 GYI983049:GYI983052 HIE983049:HIE983052 HSA983049:HSA983052 IBW983049:IBW983052 ILS983049:ILS983052 IVO983049:IVO983052 JFK983049:JFK983052 JPG983049:JPG983052 JZC983049:JZC983052 KIY983049:KIY983052 KSU983049:KSU983052 LCQ983049:LCQ983052 LMM983049:LMM983052 LWI983049:LWI983052 MGE983049:MGE983052 MQA983049:MQA983052 MZW983049:MZW983052 NJS983049:NJS983052 NTO983049:NTO983052 ODK983049:ODK983052 ONG983049:ONG983052 OXC983049:OXC983052 PGY983049:PGY983052 PQU983049:PQU983052 QAQ983049:QAQ983052 QKM983049:QKM983052 QUI983049:QUI983052 REE983049:REE983052 ROA983049:ROA983052 RXW983049:RXW983052 SHS983049:SHS983052 SRO983049:SRO983052 TBK983049:TBK983052 TLG983049:TLG983052 TVC983049:TVC983052 UEY983049:UEY983052 UOU983049:UOU983052 UYQ983049:UYQ983052 VIM983049:VIM983052 VSI983049:VSI983052 WCE983049:WCE983052 WMA983049:WMA983052 WVW983049:WVW983052 P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P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P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P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P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P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P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P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P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P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P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P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P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P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P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P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WVW983056:WVW983059 TG14:TG17 ADC14:ADC17 AMY14:AMY17 AWU14:AWU17 BGQ14:BGQ17 BQM14:BQM17 CAI14:CAI17 CKE14:CKE17 CUA14:CUA17 DDW14:DDW17 DNS14:DNS17 DXO14:DXO17 EHK14:EHK17 ERG14:ERG17 FBC14:FBC17 FKY14:FKY17 FUU14:FUU17 GEQ14:GEQ17 GOM14:GOM17 GYI14:GYI17 HIE14:HIE17 HSA14:HSA17 IBW14:IBW17 ILS14:ILS17 IVO14:IVO17 JFK14:JFK17 JPG14:JPG17 JZC14:JZC17 KIY14:KIY17 KSU14:KSU17 LCQ14:LCQ17 LMM14:LMM17 LWI14:LWI17 MGE14:MGE17 MQA14:MQA17 MZW14:MZW17 NJS14:NJS17 NTO14:NTO17 ODK14:ODK17 ONG14:ONG17 OXC14:OXC17 PGY14:PGY17 PQU14:PQU17 QAQ14:QAQ17 QKM14:QKM17 QUI14:QUI17 REE14:REE17 ROA14:ROA17 RXW14:RXW17 SHS14:SHS17 SRO14:SRO17 TBK14:TBK17 TLG14:TLG17 TVC14:TVC17 UEY14:UEY17 UOU14:UOU17 UYQ14:UYQ17 VIM14:VIM17 VSI14:VSI17 WCE14:WCE17 WMA14:WMA17 WVW14:WVW17 P14:P17 P65552:P65555 JK65552:JK65555 TG65552:TG65555 ADC65552:ADC65555 AMY65552:AMY65555 AWU65552:AWU65555 BGQ65552:BGQ65555 BQM65552:BQM65555 CAI65552:CAI65555 CKE65552:CKE65555 CUA65552:CUA65555 DDW65552:DDW65555 DNS65552:DNS65555 DXO65552:DXO65555 EHK65552:EHK65555 ERG65552:ERG65555 FBC65552:FBC65555 FKY65552:FKY65555 FUU65552:FUU65555 GEQ65552:GEQ65555 GOM65552:GOM65555 GYI65552:GYI65555 HIE65552:HIE65555 HSA65552:HSA65555 IBW65552:IBW65555 ILS65552:ILS65555 IVO65552:IVO65555 JFK65552:JFK65555 JPG65552:JPG65555 JZC65552:JZC65555 KIY65552:KIY65555 KSU65552:KSU65555 LCQ65552:LCQ65555 LMM65552:LMM65555 LWI65552:LWI65555 MGE65552:MGE65555 MQA65552:MQA65555 MZW65552:MZW65555 NJS65552:NJS65555 NTO65552:NTO65555 ODK65552:ODK65555 ONG65552:ONG65555 OXC65552:OXC65555 PGY65552:PGY65555 PQU65552:PQU65555 QAQ65552:QAQ65555 QKM65552:QKM65555 QUI65552:QUI65555 REE65552:REE65555 ROA65552:ROA65555 RXW65552:RXW65555 SHS65552:SHS65555 SRO65552:SRO65555 TBK65552:TBK65555 TLG65552:TLG65555 TVC65552:TVC65555 UEY65552:UEY65555 UOU65552:UOU65555 UYQ65552:UYQ65555 VIM65552:VIM65555 VSI65552:VSI65555 WCE65552:WCE65555 WMA65552:WMA65555 WVW65552:WVW65555 P131088:P131091 JK131088:JK131091 TG131088:TG131091 ADC131088:ADC131091 AMY131088:AMY131091 AWU131088:AWU131091 BGQ131088:BGQ131091 BQM131088:BQM131091 CAI131088:CAI131091 CKE131088:CKE131091 CUA131088:CUA131091 DDW131088:DDW131091 DNS131088:DNS131091 DXO131088:DXO131091 EHK131088:EHK131091 ERG131088:ERG131091 FBC131088:FBC131091 FKY131088:FKY131091 FUU131088:FUU131091 GEQ131088:GEQ131091 GOM131088:GOM131091 GYI131088:GYI131091 HIE131088:HIE131091 HSA131088:HSA131091 IBW131088:IBW131091 ILS131088:ILS131091 IVO131088:IVO131091 JFK131088:JFK131091 JPG131088:JPG131091 JZC131088:JZC131091 KIY131088:KIY131091 KSU131088:KSU131091 LCQ131088:LCQ131091 LMM131088:LMM131091 LWI131088:LWI131091 MGE131088:MGE131091 MQA131088:MQA131091 MZW131088:MZW131091 NJS131088:NJS131091 NTO131088:NTO131091 ODK131088:ODK131091 ONG131088:ONG131091 OXC131088:OXC131091 PGY131088:PGY131091 PQU131088:PQU131091 QAQ131088:QAQ131091 QKM131088:QKM131091 QUI131088:QUI131091 REE131088:REE131091 ROA131088:ROA131091 RXW131088:RXW131091 SHS131088:SHS131091 SRO131088:SRO131091 TBK131088:TBK131091 TLG131088:TLG131091 TVC131088:TVC131091 UEY131088:UEY131091 UOU131088:UOU131091 UYQ131088:UYQ131091 VIM131088:VIM131091 VSI131088:VSI131091 WCE131088:WCE131091 WMA131088:WMA131091 WVW131088:WVW131091 P196624:P196627 JK196624:JK196627 TG196624:TG196627 ADC196624:ADC196627 AMY196624:AMY196627 AWU196624:AWU196627 BGQ196624:BGQ196627 BQM196624:BQM196627 CAI196624:CAI196627 CKE196624:CKE196627 CUA196624:CUA196627 DDW196624:DDW196627 DNS196624:DNS196627 DXO196624:DXO196627 EHK196624:EHK196627 ERG196624:ERG196627 FBC196624:FBC196627 FKY196624:FKY196627 FUU196624:FUU196627 GEQ196624:GEQ196627 GOM196624:GOM196627 GYI196624:GYI196627 HIE196624:HIE196627 HSA196624:HSA196627 IBW196624:IBW196627 ILS196624:ILS196627 IVO196624:IVO196627 JFK196624:JFK196627 JPG196624:JPG196627 JZC196624:JZC196627 KIY196624:KIY196627 KSU196624:KSU196627 LCQ196624:LCQ196627 LMM196624:LMM196627 LWI196624:LWI196627 MGE196624:MGE196627 MQA196624:MQA196627 MZW196624:MZW196627 NJS196624:NJS196627 NTO196624:NTO196627 ODK196624:ODK196627 ONG196624:ONG196627 OXC196624:OXC196627 PGY196624:PGY196627 PQU196624:PQU196627 QAQ196624:QAQ196627 QKM196624:QKM196627 QUI196624:QUI196627 REE196624:REE196627 ROA196624:ROA196627 RXW196624:RXW196627 SHS196624:SHS196627 SRO196624:SRO196627 TBK196624:TBK196627 TLG196624:TLG196627 TVC196624:TVC196627 UEY196624:UEY196627 UOU196624:UOU196627 UYQ196624:UYQ196627 VIM196624:VIM196627 VSI196624:VSI196627 WCE196624:WCE196627 WMA196624:WMA196627 WVW196624:WVW196627 P262160:P262163 JK262160:JK262163 TG262160:TG262163 ADC262160:ADC262163 AMY262160:AMY262163 AWU262160:AWU262163 BGQ262160:BGQ262163 BQM262160:BQM262163 CAI262160:CAI262163 CKE262160:CKE262163 CUA262160:CUA262163 DDW262160:DDW262163 DNS262160:DNS262163 DXO262160:DXO262163 EHK262160:EHK262163 ERG262160:ERG262163 FBC262160:FBC262163 FKY262160:FKY262163 FUU262160:FUU262163 GEQ262160:GEQ262163 GOM262160:GOM262163 GYI262160:GYI262163 HIE262160:HIE262163 HSA262160:HSA262163 IBW262160:IBW262163 ILS262160:ILS262163 IVO262160:IVO262163 JFK262160:JFK262163 JPG262160:JPG262163 JZC262160:JZC262163 KIY262160:KIY262163 KSU262160:KSU262163 LCQ262160:LCQ262163 LMM262160:LMM262163 LWI262160:LWI262163 MGE262160:MGE262163 MQA262160:MQA262163 MZW262160:MZW262163 NJS262160:NJS262163 NTO262160:NTO262163 ODK262160:ODK262163 ONG262160:ONG262163 OXC262160:OXC262163 PGY262160:PGY262163 PQU262160:PQU262163 QAQ262160:QAQ262163 QKM262160:QKM262163 QUI262160:QUI262163 REE262160:REE262163 ROA262160:ROA262163 RXW262160:RXW262163 SHS262160:SHS262163 SRO262160:SRO262163 TBK262160:TBK262163 TLG262160:TLG262163 TVC262160:TVC262163 UEY262160:UEY262163 UOU262160:UOU262163 UYQ262160:UYQ262163 VIM262160:VIM262163 VSI262160:VSI262163 WCE262160:WCE262163 WMA262160:WMA262163 WVW262160:WVW262163 P327696:P327699 JK327696:JK327699 TG327696:TG327699 ADC327696:ADC327699 AMY327696:AMY327699 AWU327696:AWU327699 BGQ327696:BGQ327699 BQM327696:BQM327699 CAI327696:CAI327699 CKE327696:CKE327699 CUA327696:CUA327699 DDW327696:DDW327699 DNS327696:DNS327699 DXO327696:DXO327699 EHK327696:EHK327699 ERG327696:ERG327699 FBC327696:FBC327699 FKY327696:FKY327699 FUU327696:FUU327699 GEQ327696:GEQ327699 GOM327696:GOM327699 GYI327696:GYI327699 HIE327696:HIE327699 HSA327696:HSA327699 IBW327696:IBW327699 ILS327696:ILS327699 IVO327696:IVO327699 JFK327696:JFK327699 JPG327696:JPG327699 JZC327696:JZC327699 KIY327696:KIY327699 KSU327696:KSU327699 LCQ327696:LCQ327699 LMM327696:LMM327699 LWI327696:LWI327699 MGE327696:MGE327699 MQA327696:MQA327699 MZW327696:MZW327699 NJS327696:NJS327699 NTO327696:NTO327699 ODK327696:ODK327699 ONG327696:ONG327699 OXC327696:OXC327699 PGY327696:PGY327699 PQU327696:PQU327699 QAQ327696:QAQ327699 QKM327696:QKM327699 QUI327696:QUI327699 REE327696:REE327699 ROA327696:ROA327699 RXW327696:RXW327699 SHS327696:SHS327699 SRO327696:SRO327699 TBK327696:TBK327699 TLG327696:TLG327699 TVC327696:TVC327699 UEY327696:UEY327699 UOU327696:UOU327699 UYQ327696:UYQ327699 VIM327696:VIM327699 VSI327696:VSI327699 WCE327696:WCE327699 WMA327696:WMA327699 WVW327696:WVW327699 P393232:P393235 JK393232:JK393235 TG393232:TG393235 ADC393232:ADC393235 AMY393232:AMY393235 AWU393232:AWU393235 BGQ393232:BGQ393235 BQM393232:BQM393235 CAI393232:CAI393235 CKE393232:CKE393235 CUA393232:CUA393235 DDW393232:DDW393235 DNS393232:DNS393235 DXO393232:DXO393235 EHK393232:EHK393235 ERG393232:ERG393235 FBC393232:FBC393235 FKY393232:FKY393235 FUU393232:FUU393235 GEQ393232:GEQ393235 GOM393232:GOM393235 GYI393232:GYI393235 HIE393232:HIE393235 HSA393232:HSA393235 IBW393232:IBW393235 ILS393232:ILS393235 IVO393232:IVO393235 JFK393232:JFK393235 JPG393232:JPG393235 JZC393232:JZC393235 KIY393232:KIY393235 KSU393232:KSU393235 LCQ393232:LCQ393235 LMM393232:LMM393235 LWI393232:LWI393235 MGE393232:MGE393235 MQA393232:MQA393235 MZW393232:MZW393235 NJS393232:NJS393235 NTO393232:NTO393235 ODK393232:ODK393235 ONG393232:ONG393235 OXC393232:OXC393235 PGY393232:PGY393235 PQU393232:PQU393235 QAQ393232:QAQ393235 QKM393232:QKM393235 QUI393232:QUI393235 REE393232:REE393235 ROA393232:ROA393235 RXW393232:RXW393235 SHS393232:SHS393235 SRO393232:SRO393235 TBK393232:TBK393235 TLG393232:TLG393235 TVC393232:TVC393235 UEY393232:UEY393235 UOU393232:UOU393235 UYQ393232:UYQ393235 VIM393232:VIM393235 VSI393232:VSI393235 WCE393232:WCE393235 WMA393232:WMA393235 WVW393232:WVW393235 P458768:P458771 JK458768:JK458771 TG458768:TG458771 ADC458768:ADC458771 AMY458768:AMY458771 AWU458768:AWU458771 BGQ458768:BGQ458771 BQM458768:BQM458771 CAI458768:CAI458771 CKE458768:CKE458771 CUA458768:CUA458771 DDW458768:DDW458771 DNS458768:DNS458771 DXO458768:DXO458771 EHK458768:EHK458771 ERG458768:ERG458771 FBC458768:FBC458771 FKY458768:FKY458771 FUU458768:FUU458771 GEQ458768:GEQ458771 GOM458768:GOM458771 GYI458768:GYI458771 HIE458768:HIE458771 HSA458768:HSA458771 IBW458768:IBW458771 ILS458768:ILS458771 IVO458768:IVO458771 JFK458768:JFK458771 JPG458768:JPG458771 JZC458768:JZC458771 KIY458768:KIY458771 KSU458768:KSU458771 LCQ458768:LCQ458771 LMM458768:LMM458771 LWI458768:LWI458771 MGE458768:MGE458771 MQA458768:MQA458771 MZW458768:MZW458771 NJS458768:NJS458771 NTO458768:NTO458771 ODK458768:ODK458771 ONG458768:ONG458771 OXC458768:OXC458771 PGY458768:PGY458771 PQU458768:PQU458771 QAQ458768:QAQ458771 QKM458768:QKM458771 QUI458768:QUI458771 REE458768:REE458771 ROA458768:ROA458771 RXW458768:RXW458771 SHS458768:SHS458771 SRO458768:SRO458771 TBK458768:TBK458771 TLG458768:TLG458771 TVC458768:TVC458771 UEY458768:UEY458771 UOU458768:UOU458771 UYQ458768:UYQ458771 VIM458768:VIM458771 VSI458768:VSI458771 WCE458768:WCE458771 WMA458768:WMA458771 WVW458768:WVW458771 P524304:P524307 JK524304:JK524307 TG524304:TG524307 ADC524304:ADC524307 AMY524304:AMY524307 AWU524304:AWU524307 BGQ524304:BGQ524307 BQM524304:BQM524307 CAI524304:CAI524307 CKE524304:CKE524307 CUA524304:CUA524307 DDW524304:DDW524307 DNS524304:DNS524307 DXO524304:DXO524307 EHK524304:EHK524307 ERG524304:ERG524307 FBC524304:FBC524307 FKY524304:FKY524307 FUU524304:FUU524307 GEQ524304:GEQ524307 GOM524304:GOM524307 GYI524304:GYI524307 HIE524304:HIE524307 HSA524304:HSA524307 IBW524304:IBW524307 ILS524304:ILS524307 IVO524304:IVO524307 JFK524304:JFK524307 JPG524304:JPG524307 JZC524304:JZC524307 KIY524304:KIY524307 KSU524304:KSU524307 LCQ524304:LCQ524307 LMM524304:LMM524307 LWI524304:LWI524307 MGE524304:MGE524307 MQA524304:MQA524307 MZW524304:MZW524307 NJS524304:NJS524307 NTO524304:NTO524307 ODK524304:ODK524307 ONG524304:ONG524307 OXC524304:OXC524307 PGY524304:PGY524307 PQU524304:PQU524307 QAQ524304:QAQ524307 QKM524304:QKM524307 QUI524304:QUI524307 REE524304:REE524307 ROA524304:ROA524307 RXW524304:RXW524307 SHS524304:SHS524307 SRO524304:SRO524307 TBK524304:TBK524307 TLG524304:TLG524307 TVC524304:TVC524307 UEY524304:UEY524307 UOU524304:UOU524307 UYQ524304:UYQ524307 VIM524304:VIM524307 VSI524304:VSI524307 WCE524304:WCE524307 WMA524304:WMA524307 WVW524304:WVW524307 P589840:P589843 JK589840:JK589843 TG589840:TG589843 ADC589840:ADC589843 AMY589840:AMY589843 AWU589840:AWU589843 BGQ589840:BGQ589843 BQM589840:BQM589843 CAI589840:CAI589843 CKE589840:CKE589843 CUA589840:CUA589843 DDW589840:DDW589843 DNS589840:DNS589843 DXO589840:DXO589843 EHK589840:EHK589843 ERG589840:ERG589843 FBC589840:FBC589843 FKY589840:FKY589843 FUU589840:FUU589843 GEQ589840:GEQ589843 GOM589840:GOM589843 GYI589840:GYI589843 HIE589840:HIE589843 HSA589840:HSA589843 IBW589840:IBW589843 ILS589840:ILS589843 IVO589840:IVO589843 JFK589840:JFK589843 JPG589840:JPG589843 JZC589840:JZC589843 KIY589840:KIY589843 KSU589840:KSU589843 LCQ589840:LCQ589843 LMM589840:LMM589843 LWI589840:LWI589843 MGE589840:MGE589843 MQA589840:MQA589843 MZW589840:MZW589843 NJS589840:NJS589843 NTO589840:NTO589843 ODK589840:ODK589843 ONG589840:ONG589843 OXC589840:OXC589843 PGY589840:PGY589843 PQU589840:PQU589843 QAQ589840:QAQ589843 QKM589840:QKM589843 QUI589840:QUI589843 REE589840:REE589843 ROA589840:ROA589843 RXW589840:RXW589843 SHS589840:SHS589843 SRO589840:SRO589843 TBK589840:TBK589843 TLG589840:TLG589843 TVC589840:TVC589843 UEY589840:UEY589843 UOU589840:UOU589843 UYQ589840:UYQ589843 VIM589840:VIM589843 VSI589840:VSI589843 WCE589840:WCE589843 WMA589840:WMA589843 WVW589840:WVW589843 P655376:P655379 JK655376:JK655379 TG655376:TG655379 ADC655376:ADC655379 AMY655376:AMY655379 AWU655376:AWU655379 BGQ655376:BGQ655379 BQM655376:BQM655379 CAI655376:CAI655379 CKE655376:CKE655379 CUA655376:CUA655379 DDW655376:DDW655379 DNS655376:DNS655379 DXO655376:DXO655379 EHK655376:EHK655379 ERG655376:ERG655379 FBC655376:FBC655379 FKY655376:FKY655379 FUU655376:FUU655379 GEQ655376:GEQ655379 GOM655376:GOM655379 GYI655376:GYI655379 HIE655376:HIE655379 HSA655376:HSA655379 IBW655376:IBW655379 ILS655376:ILS655379 IVO655376:IVO655379 JFK655376:JFK655379 JPG655376:JPG655379 JZC655376:JZC655379 KIY655376:KIY655379 KSU655376:KSU655379 LCQ655376:LCQ655379 LMM655376:LMM655379 LWI655376:LWI655379 MGE655376:MGE655379 MQA655376:MQA655379 MZW655376:MZW655379 NJS655376:NJS655379 NTO655376:NTO655379 ODK655376:ODK655379 ONG655376:ONG655379 OXC655376:OXC655379 PGY655376:PGY655379 PQU655376:PQU655379 QAQ655376:QAQ655379 QKM655376:QKM655379 QUI655376:QUI655379 REE655376:REE655379 ROA655376:ROA655379 RXW655376:RXW655379 SHS655376:SHS655379 SRO655376:SRO655379 TBK655376:TBK655379 TLG655376:TLG655379 TVC655376:TVC655379 UEY655376:UEY655379 UOU655376:UOU655379 UYQ655376:UYQ655379 VIM655376:VIM655379 VSI655376:VSI655379 WCE655376:WCE655379 WMA655376:WMA655379 WVW655376:WVW655379 P720912:P720915 JK720912:JK720915 TG720912:TG720915 ADC720912:ADC720915 AMY720912:AMY720915 AWU720912:AWU720915 BGQ720912:BGQ720915 BQM720912:BQM720915 CAI720912:CAI720915 CKE720912:CKE720915 CUA720912:CUA720915 DDW720912:DDW720915 DNS720912:DNS720915 DXO720912:DXO720915 EHK720912:EHK720915 ERG720912:ERG720915 FBC720912:FBC720915 FKY720912:FKY720915 FUU720912:FUU720915 GEQ720912:GEQ720915 GOM720912:GOM720915 GYI720912:GYI720915 HIE720912:HIE720915 HSA720912:HSA720915 IBW720912:IBW720915 ILS720912:ILS720915 IVO720912:IVO720915 JFK720912:JFK720915 JPG720912:JPG720915 JZC720912:JZC720915 KIY720912:KIY720915 KSU720912:KSU720915 LCQ720912:LCQ720915 LMM720912:LMM720915 LWI720912:LWI720915 MGE720912:MGE720915 MQA720912:MQA720915 MZW720912:MZW720915 NJS720912:NJS720915 NTO720912:NTO720915 ODK720912:ODK720915 ONG720912:ONG720915 OXC720912:OXC720915 PGY720912:PGY720915 PQU720912:PQU720915 QAQ720912:QAQ720915 QKM720912:QKM720915 QUI720912:QUI720915 REE720912:REE720915 ROA720912:ROA720915 RXW720912:RXW720915 SHS720912:SHS720915 SRO720912:SRO720915 TBK720912:TBK720915 TLG720912:TLG720915 TVC720912:TVC720915 UEY720912:UEY720915 UOU720912:UOU720915 UYQ720912:UYQ720915 VIM720912:VIM720915 VSI720912:VSI720915 WCE720912:WCE720915 WMA720912:WMA720915 WVW720912:WVW720915 P786448:P786451 JK786448:JK786451 TG786448:TG786451 ADC786448:ADC786451 AMY786448:AMY786451 AWU786448:AWU786451 BGQ786448:BGQ786451 BQM786448:BQM786451 CAI786448:CAI786451 CKE786448:CKE786451 CUA786448:CUA786451 DDW786448:DDW786451 DNS786448:DNS786451 DXO786448:DXO786451 EHK786448:EHK786451 ERG786448:ERG786451 FBC786448:FBC786451 FKY786448:FKY786451 FUU786448:FUU786451 GEQ786448:GEQ786451 GOM786448:GOM786451 GYI786448:GYI786451 HIE786448:HIE786451 HSA786448:HSA786451 IBW786448:IBW786451 ILS786448:ILS786451 IVO786448:IVO786451 JFK786448:JFK786451 JPG786448:JPG786451 JZC786448:JZC786451 KIY786448:KIY786451 KSU786448:KSU786451 LCQ786448:LCQ786451 LMM786448:LMM786451 LWI786448:LWI786451 MGE786448:MGE786451 MQA786448:MQA786451 MZW786448:MZW786451 NJS786448:NJS786451 NTO786448:NTO786451 ODK786448:ODK786451 ONG786448:ONG786451 OXC786448:OXC786451 PGY786448:PGY786451 PQU786448:PQU786451 QAQ786448:QAQ786451 QKM786448:QKM786451 QUI786448:QUI786451 REE786448:REE786451 ROA786448:ROA786451 RXW786448:RXW786451 SHS786448:SHS786451 SRO786448:SRO786451 TBK786448:TBK786451 TLG786448:TLG786451 TVC786448:TVC786451 UEY786448:UEY786451 UOU786448:UOU786451 UYQ786448:UYQ786451 VIM786448:VIM786451 VSI786448:VSI786451 WCE786448:WCE786451 WMA786448:WMA786451 WVW786448:WVW786451 P851984:P851987 JK851984:JK851987 TG851984:TG851987 ADC851984:ADC851987 AMY851984:AMY851987 AWU851984:AWU851987 BGQ851984:BGQ851987 BQM851984:BQM851987 CAI851984:CAI851987 CKE851984:CKE851987 CUA851984:CUA851987 DDW851984:DDW851987 DNS851984:DNS851987 DXO851984:DXO851987 EHK851984:EHK851987 ERG851984:ERG851987 FBC851984:FBC851987 FKY851984:FKY851987 FUU851984:FUU851987 GEQ851984:GEQ851987 GOM851984:GOM851987 GYI851984:GYI851987 HIE851984:HIE851987 HSA851984:HSA851987 IBW851984:IBW851987 ILS851984:ILS851987 IVO851984:IVO851987 JFK851984:JFK851987 JPG851984:JPG851987 JZC851984:JZC851987 KIY851984:KIY851987 KSU851984:KSU851987 LCQ851984:LCQ851987 LMM851984:LMM851987 LWI851984:LWI851987 MGE851984:MGE851987 MQA851984:MQA851987 MZW851984:MZW851987 NJS851984:NJS851987 NTO851984:NTO851987 ODK851984:ODK851987 ONG851984:ONG851987 OXC851984:OXC851987 PGY851984:PGY851987 PQU851984:PQU851987 QAQ851984:QAQ851987 QKM851984:QKM851987 QUI851984:QUI851987 REE851984:REE851987 ROA851984:ROA851987 RXW851984:RXW851987 SHS851984:SHS851987 SRO851984:SRO851987 TBK851984:TBK851987 TLG851984:TLG851987 TVC851984:TVC851987 UEY851984:UEY851987 UOU851984:UOU851987 UYQ851984:UYQ851987 VIM851984:VIM851987 VSI851984:VSI851987 WCE851984:WCE851987 WMA851984:WMA851987 WVW851984:WVW851987 P917520:P917523 JK917520:JK917523 TG917520:TG917523 ADC917520:ADC917523 AMY917520:AMY917523 AWU917520:AWU917523 BGQ917520:BGQ917523 BQM917520:BQM917523 CAI917520:CAI917523 CKE917520:CKE917523 CUA917520:CUA917523 DDW917520:DDW917523 DNS917520:DNS917523 DXO917520:DXO917523 EHK917520:EHK917523 ERG917520:ERG917523 FBC917520:FBC917523 FKY917520:FKY917523 FUU917520:FUU917523 GEQ917520:GEQ917523 GOM917520:GOM917523 GYI917520:GYI917523 HIE917520:HIE917523 HSA917520:HSA917523 IBW917520:IBW917523 ILS917520:ILS917523 IVO917520:IVO917523 JFK917520:JFK917523 JPG917520:JPG917523 JZC917520:JZC917523 KIY917520:KIY917523 KSU917520:KSU917523 LCQ917520:LCQ917523 LMM917520:LMM917523 LWI917520:LWI917523 MGE917520:MGE917523 MQA917520:MQA917523 MZW917520:MZW917523 NJS917520:NJS917523 NTO917520:NTO917523 ODK917520:ODK917523 ONG917520:ONG917523 OXC917520:OXC917523 PGY917520:PGY917523 PQU917520:PQU917523 QAQ917520:QAQ917523 QKM917520:QKM917523 QUI917520:QUI917523 REE917520:REE917523 ROA917520:ROA917523 RXW917520:RXW917523 SHS917520:SHS917523 SRO917520:SRO917523 TBK917520:TBK917523 TLG917520:TLG917523 TVC917520:TVC917523 UEY917520:UEY917523 UOU917520:UOU917523 UYQ917520:UYQ917523 VIM917520:VIM917523 VSI917520:VSI917523 WCE917520:WCE917523 WMA917520:WMA917523 WVW917520:WVW917523 P983056:P983059 JK983056:JK983059 TG983056:TG983059 ADC983056:ADC983059 AMY983056:AMY983059 AWU983056:AWU983059 BGQ983056:BGQ983059 BQM983056:BQM983059 CAI983056:CAI983059 CKE983056:CKE983059 CUA983056:CUA983059 DDW983056:DDW983059 DNS983056:DNS983059 DXO983056:DXO983059 EHK983056:EHK983059 ERG983056:ERG983059 FBC983056:FBC983059 FKY983056:FKY983059 FUU983056:FUU983059 GEQ983056:GEQ983059 GOM983056:GOM983059 GYI983056:GYI983059 HIE983056:HIE983059 HSA983056:HSA983059 IBW983056:IBW983059 ILS983056:ILS983059 IVO983056:IVO983059 JFK983056:JFK983059 JPG983056:JPG983059 JZC983056:JZC983059 KIY983056:KIY983059 KSU983056:KSU983059 LCQ983056:LCQ983059 LMM983056:LMM983059 LWI983056:LWI983059 MGE983056:MGE983059 MQA983056:MQA983059 MZW983056:MZW983059 NJS983056:NJS983059 NTO983056:NTO983059 ODK983056:ODK983059 ONG983056:ONG983059 OXC983056:OXC983059 PGY983056:PGY983059 PQU983056:PQU983059 QAQ983056:QAQ983059 QKM983056:QKM983059 QUI983056:QUI983059 REE983056:REE983059 ROA983056:ROA983059 RXW983056:RXW983059 SHS983056:SHS983059 SRO983056:SRO983059 TBK983056:TBK983059 TLG983056:TLG983059 TVC983056:TVC983059 UEY983056:UEY983059 UOU983056:UOU983059 UYQ983056:UYQ983059 VIM983056:VIM983059 VSI983056:VSI983059 WCE983056:WCE983059 WMA983056:WMA983059 JK14:JK17 P21" xr:uid="{00000000-0002-0000-0700-000000000000}">
      <formula1>"100,60,25,10"</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WVT983049:WVT983054 TD14:TD17 ACZ14:ACZ17 AMV14:AMV17 AWR14:AWR17 BGN14:BGN17 BQJ14:BQJ17 CAF14:CAF17 CKB14:CKB17 CTX14:CTX17 DDT14:DDT17 DNP14:DNP17 DXL14:DXL17 EHH14:EHH17 ERD14:ERD17 FAZ14:FAZ17 FKV14:FKV17 FUR14:FUR17 GEN14:GEN17 GOJ14:GOJ17 GYF14:GYF17 HIB14:HIB17 HRX14:HRX17 IBT14:IBT17 ILP14:ILP17 IVL14:IVL17 JFH14:JFH17 JPD14:JPD17 JYZ14:JYZ17 KIV14:KIV17 KSR14:KSR17 LCN14:LCN17 LMJ14:LMJ17 LWF14:LWF17 MGB14:MGB17 MPX14:MPX17 MZT14:MZT17 NJP14:NJP17 NTL14:NTL17 ODH14:ODH17 OND14:OND17 OWZ14:OWZ17 PGV14:PGV17 PQR14:PQR17 QAN14:QAN17 QKJ14:QKJ17 QUF14:QUF17 REB14:REB17 RNX14:RNX17 RXT14:RXT17 SHP14:SHP17 SRL14:SRL17 TBH14:TBH17 TLD14:TLD17 TUZ14:TUZ17 UEV14:UEV17 UOR14:UOR17 UYN14:UYN17 VIJ14:VIJ17 VSF14:VSF17 WCB14:WCB17 WLX14:WLX17 WVT14:WVT17 M14:M17 M65552:M65555 JH65552:JH65555 TD65552:TD65555 ACZ65552:ACZ65555 AMV65552:AMV65555 AWR65552:AWR65555 BGN65552:BGN65555 BQJ65552:BQJ65555 CAF65552:CAF65555 CKB65552:CKB65555 CTX65552:CTX65555 DDT65552:DDT65555 DNP65552:DNP65555 DXL65552:DXL65555 EHH65552:EHH65555 ERD65552:ERD65555 FAZ65552:FAZ65555 FKV65552:FKV65555 FUR65552:FUR65555 GEN65552:GEN65555 GOJ65552:GOJ65555 GYF65552:GYF65555 HIB65552:HIB65555 HRX65552:HRX65555 IBT65552:IBT65555 ILP65552:ILP65555 IVL65552:IVL65555 JFH65552:JFH65555 JPD65552:JPD65555 JYZ65552:JYZ65555 KIV65552:KIV65555 KSR65552:KSR65555 LCN65552:LCN65555 LMJ65552:LMJ65555 LWF65552:LWF65555 MGB65552:MGB65555 MPX65552:MPX65555 MZT65552:MZT65555 NJP65552:NJP65555 NTL65552:NTL65555 ODH65552:ODH65555 OND65552:OND65555 OWZ65552:OWZ65555 PGV65552:PGV65555 PQR65552:PQR65555 QAN65552:QAN65555 QKJ65552:QKJ65555 QUF65552:QUF65555 REB65552:REB65555 RNX65552:RNX65555 RXT65552:RXT65555 SHP65552:SHP65555 SRL65552:SRL65555 TBH65552:TBH65555 TLD65552:TLD65555 TUZ65552:TUZ65555 UEV65552:UEV65555 UOR65552:UOR65555 UYN65552:UYN65555 VIJ65552:VIJ65555 VSF65552:VSF65555 WCB65552:WCB65555 WLX65552:WLX65555 WVT65552:WVT65555 M131088:M131091 JH131088:JH131091 TD131088:TD131091 ACZ131088:ACZ131091 AMV131088:AMV131091 AWR131088:AWR131091 BGN131088:BGN131091 BQJ131088:BQJ131091 CAF131088:CAF131091 CKB131088:CKB131091 CTX131088:CTX131091 DDT131088:DDT131091 DNP131088:DNP131091 DXL131088:DXL131091 EHH131088:EHH131091 ERD131088:ERD131091 FAZ131088:FAZ131091 FKV131088:FKV131091 FUR131088:FUR131091 GEN131088:GEN131091 GOJ131088:GOJ131091 GYF131088:GYF131091 HIB131088:HIB131091 HRX131088:HRX131091 IBT131088:IBT131091 ILP131088:ILP131091 IVL131088:IVL131091 JFH131088:JFH131091 JPD131088:JPD131091 JYZ131088:JYZ131091 KIV131088:KIV131091 KSR131088:KSR131091 LCN131088:LCN131091 LMJ131088:LMJ131091 LWF131088:LWF131091 MGB131088:MGB131091 MPX131088:MPX131091 MZT131088:MZT131091 NJP131088:NJP131091 NTL131088:NTL131091 ODH131088:ODH131091 OND131088:OND131091 OWZ131088:OWZ131091 PGV131088:PGV131091 PQR131088:PQR131091 QAN131088:QAN131091 QKJ131088:QKJ131091 QUF131088:QUF131091 REB131088:REB131091 RNX131088:RNX131091 RXT131088:RXT131091 SHP131088:SHP131091 SRL131088:SRL131091 TBH131088:TBH131091 TLD131088:TLD131091 TUZ131088:TUZ131091 UEV131088:UEV131091 UOR131088:UOR131091 UYN131088:UYN131091 VIJ131088:VIJ131091 VSF131088:VSF131091 WCB131088:WCB131091 WLX131088:WLX131091 WVT131088:WVT131091 M196624:M196627 JH196624:JH196627 TD196624:TD196627 ACZ196624:ACZ196627 AMV196624:AMV196627 AWR196624:AWR196627 BGN196624:BGN196627 BQJ196624:BQJ196627 CAF196624:CAF196627 CKB196624:CKB196627 CTX196624:CTX196627 DDT196624:DDT196627 DNP196624:DNP196627 DXL196624:DXL196627 EHH196624:EHH196627 ERD196624:ERD196627 FAZ196624:FAZ196627 FKV196624:FKV196627 FUR196624:FUR196627 GEN196624:GEN196627 GOJ196624:GOJ196627 GYF196624:GYF196627 HIB196624:HIB196627 HRX196624:HRX196627 IBT196624:IBT196627 ILP196624:ILP196627 IVL196624:IVL196627 JFH196624:JFH196627 JPD196624:JPD196627 JYZ196624:JYZ196627 KIV196624:KIV196627 KSR196624:KSR196627 LCN196624:LCN196627 LMJ196624:LMJ196627 LWF196624:LWF196627 MGB196624:MGB196627 MPX196624:MPX196627 MZT196624:MZT196627 NJP196624:NJP196627 NTL196624:NTL196627 ODH196624:ODH196627 OND196624:OND196627 OWZ196624:OWZ196627 PGV196624:PGV196627 PQR196624:PQR196627 QAN196624:QAN196627 QKJ196624:QKJ196627 QUF196624:QUF196627 REB196624:REB196627 RNX196624:RNX196627 RXT196624:RXT196627 SHP196624:SHP196627 SRL196624:SRL196627 TBH196624:TBH196627 TLD196624:TLD196627 TUZ196624:TUZ196627 UEV196624:UEV196627 UOR196624:UOR196627 UYN196624:UYN196627 VIJ196624:VIJ196627 VSF196624:VSF196627 WCB196624:WCB196627 WLX196624:WLX196627 WVT196624:WVT196627 M262160:M262163 JH262160:JH262163 TD262160:TD262163 ACZ262160:ACZ262163 AMV262160:AMV262163 AWR262160:AWR262163 BGN262160:BGN262163 BQJ262160:BQJ262163 CAF262160:CAF262163 CKB262160:CKB262163 CTX262160:CTX262163 DDT262160:DDT262163 DNP262160:DNP262163 DXL262160:DXL262163 EHH262160:EHH262163 ERD262160:ERD262163 FAZ262160:FAZ262163 FKV262160:FKV262163 FUR262160:FUR262163 GEN262160:GEN262163 GOJ262160:GOJ262163 GYF262160:GYF262163 HIB262160:HIB262163 HRX262160:HRX262163 IBT262160:IBT262163 ILP262160:ILP262163 IVL262160:IVL262163 JFH262160:JFH262163 JPD262160:JPD262163 JYZ262160:JYZ262163 KIV262160:KIV262163 KSR262160:KSR262163 LCN262160:LCN262163 LMJ262160:LMJ262163 LWF262160:LWF262163 MGB262160:MGB262163 MPX262160:MPX262163 MZT262160:MZT262163 NJP262160:NJP262163 NTL262160:NTL262163 ODH262160:ODH262163 OND262160:OND262163 OWZ262160:OWZ262163 PGV262160:PGV262163 PQR262160:PQR262163 QAN262160:QAN262163 QKJ262160:QKJ262163 QUF262160:QUF262163 REB262160:REB262163 RNX262160:RNX262163 RXT262160:RXT262163 SHP262160:SHP262163 SRL262160:SRL262163 TBH262160:TBH262163 TLD262160:TLD262163 TUZ262160:TUZ262163 UEV262160:UEV262163 UOR262160:UOR262163 UYN262160:UYN262163 VIJ262160:VIJ262163 VSF262160:VSF262163 WCB262160:WCB262163 WLX262160:WLX262163 WVT262160:WVT262163 M327696:M327699 JH327696:JH327699 TD327696:TD327699 ACZ327696:ACZ327699 AMV327696:AMV327699 AWR327696:AWR327699 BGN327696:BGN327699 BQJ327696:BQJ327699 CAF327696:CAF327699 CKB327696:CKB327699 CTX327696:CTX327699 DDT327696:DDT327699 DNP327696:DNP327699 DXL327696:DXL327699 EHH327696:EHH327699 ERD327696:ERD327699 FAZ327696:FAZ327699 FKV327696:FKV327699 FUR327696:FUR327699 GEN327696:GEN327699 GOJ327696:GOJ327699 GYF327696:GYF327699 HIB327696:HIB327699 HRX327696:HRX327699 IBT327696:IBT327699 ILP327696:ILP327699 IVL327696:IVL327699 JFH327696:JFH327699 JPD327696:JPD327699 JYZ327696:JYZ327699 KIV327696:KIV327699 KSR327696:KSR327699 LCN327696:LCN327699 LMJ327696:LMJ327699 LWF327696:LWF327699 MGB327696:MGB327699 MPX327696:MPX327699 MZT327696:MZT327699 NJP327696:NJP327699 NTL327696:NTL327699 ODH327696:ODH327699 OND327696:OND327699 OWZ327696:OWZ327699 PGV327696:PGV327699 PQR327696:PQR327699 QAN327696:QAN327699 QKJ327696:QKJ327699 QUF327696:QUF327699 REB327696:REB327699 RNX327696:RNX327699 RXT327696:RXT327699 SHP327696:SHP327699 SRL327696:SRL327699 TBH327696:TBH327699 TLD327696:TLD327699 TUZ327696:TUZ327699 UEV327696:UEV327699 UOR327696:UOR327699 UYN327696:UYN327699 VIJ327696:VIJ327699 VSF327696:VSF327699 WCB327696:WCB327699 WLX327696:WLX327699 WVT327696:WVT327699 M393232:M393235 JH393232:JH393235 TD393232:TD393235 ACZ393232:ACZ393235 AMV393232:AMV393235 AWR393232:AWR393235 BGN393232:BGN393235 BQJ393232:BQJ393235 CAF393232:CAF393235 CKB393232:CKB393235 CTX393232:CTX393235 DDT393232:DDT393235 DNP393232:DNP393235 DXL393232:DXL393235 EHH393232:EHH393235 ERD393232:ERD393235 FAZ393232:FAZ393235 FKV393232:FKV393235 FUR393232:FUR393235 GEN393232:GEN393235 GOJ393232:GOJ393235 GYF393232:GYF393235 HIB393232:HIB393235 HRX393232:HRX393235 IBT393232:IBT393235 ILP393232:ILP393235 IVL393232:IVL393235 JFH393232:JFH393235 JPD393232:JPD393235 JYZ393232:JYZ393235 KIV393232:KIV393235 KSR393232:KSR393235 LCN393232:LCN393235 LMJ393232:LMJ393235 LWF393232:LWF393235 MGB393232:MGB393235 MPX393232:MPX393235 MZT393232:MZT393235 NJP393232:NJP393235 NTL393232:NTL393235 ODH393232:ODH393235 OND393232:OND393235 OWZ393232:OWZ393235 PGV393232:PGV393235 PQR393232:PQR393235 QAN393232:QAN393235 QKJ393232:QKJ393235 QUF393232:QUF393235 REB393232:REB393235 RNX393232:RNX393235 RXT393232:RXT393235 SHP393232:SHP393235 SRL393232:SRL393235 TBH393232:TBH393235 TLD393232:TLD393235 TUZ393232:TUZ393235 UEV393232:UEV393235 UOR393232:UOR393235 UYN393232:UYN393235 VIJ393232:VIJ393235 VSF393232:VSF393235 WCB393232:WCB393235 WLX393232:WLX393235 WVT393232:WVT393235 M458768:M458771 JH458768:JH458771 TD458768:TD458771 ACZ458768:ACZ458771 AMV458768:AMV458771 AWR458768:AWR458771 BGN458768:BGN458771 BQJ458768:BQJ458771 CAF458768:CAF458771 CKB458768:CKB458771 CTX458768:CTX458771 DDT458768:DDT458771 DNP458768:DNP458771 DXL458768:DXL458771 EHH458768:EHH458771 ERD458768:ERD458771 FAZ458768:FAZ458771 FKV458768:FKV458771 FUR458768:FUR458771 GEN458768:GEN458771 GOJ458768:GOJ458771 GYF458768:GYF458771 HIB458768:HIB458771 HRX458768:HRX458771 IBT458768:IBT458771 ILP458768:ILP458771 IVL458768:IVL458771 JFH458768:JFH458771 JPD458768:JPD458771 JYZ458768:JYZ458771 KIV458768:KIV458771 KSR458768:KSR458771 LCN458768:LCN458771 LMJ458768:LMJ458771 LWF458768:LWF458771 MGB458768:MGB458771 MPX458768:MPX458771 MZT458768:MZT458771 NJP458768:NJP458771 NTL458768:NTL458771 ODH458768:ODH458771 OND458768:OND458771 OWZ458768:OWZ458771 PGV458768:PGV458771 PQR458768:PQR458771 QAN458768:QAN458771 QKJ458768:QKJ458771 QUF458768:QUF458771 REB458768:REB458771 RNX458768:RNX458771 RXT458768:RXT458771 SHP458768:SHP458771 SRL458768:SRL458771 TBH458768:TBH458771 TLD458768:TLD458771 TUZ458768:TUZ458771 UEV458768:UEV458771 UOR458768:UOR458771 UYN458768:UYN458771 VIJ458768:VIJ458771 VSF458768:VSF458771 WCB458768:WCB458771 WLX458768:WLX458771 WVT458768:WVT458771 M524304:M524307 JH524304:JH524307 TD524304:TD524307 ACZ524304:ACZ524307 AMV524304:AMV524307 AWR524304:AWR524307 BGN524304:BGN524307 BQJ524304:BQJ524307 CAF524304:CAF524307 CKB524304:CKB524307 CTX524304:CTX524307 DDT524304:DDT524307 DNP524304:DNP524307 DXL524304:DXL524307 EHH524304:EHH524307 ERD524304:ERD524307 FAZ524304:FAZ524307 FKV524304:FKV524307 FUR524304:FUR524307 GEN524304:GEN524307 GOJ524304:GOJ524307 GYF524304:GYF524307 HIB524304:HIB524307 HRX524304:HRX524307 IBT524304:IBT524307 ILP524304:ILP524307 IVL524304:IVL524307 JFH524304:JFH524307 JPD524304:JPD524307 JYZ524304:JYZ524307 KIV524304:KIV524307 KSR524304:KSR524307 LCN524304:LCN524307 LMJ524304:LMJ524307 LWF524304:LWF524307 MGB524304:MGB524307 MPX524304:MPX524307 MZT524304:MZT524307 NJP524304:NJP524307 NTL524304:NTL524307 ODH524304:ODH524307 OND524304:OND524307 OWZ524304:OWZ524307 PGV524304:PGV524307 PQR524304:PQR524307 QAN524304:QAN524307 QKJ524304:QKJ524307 QUF524304:QUF524307 REB524304:REB524307 RNX524304:RNX524307 RXT524304:RXT524307 SHP524304:SHP524307 SRL524304:SRL524307 TBH524304:TBH524307 TLD524304:TLD524307 TUZ524304:TUZ524307 UEV524304:UEV524307 UOR524304:UOR524307 UYN524304:UYN524307 VIJ524304:VIJ524307 VSF524304:VSF524307 WCB524304:WCB524307 WLX524304:WLX524307 WVT524304:WVT524307 M589840:M589843 JH589840:JH589843 TD589840:TD589843 ACZ589840:ACZ589843 AMV589840:AMV589843 AWR589840:AWR589843 BGN589840:BGN589843 BQJ589840:BQJ589843 CAF589840:CAF589843 CKB589840:CKB589843 CTX589840:CTX589843 DDT589840:DDT589843 DNP589840:DNP589843 DXL589840:DXL589843 EHH589840:EHH589843 ERD589840:ERD589843 FAZ589840:FAZ589843 FKV589840:FKV589843 FUR589840:FUR589843 GEN589840:GEN589843 GOJ589840:GOJ589843 GYF589840:GYF589843 HIB589840:HIB589843 HRX589840:HRX589843 IBT589840:IBT589843 ILP589840:ILP589843 IVL589840:IVL589843 JFH589840:JFH589843 JPD589840:JPD589843 JYZ589840:JYZ589843 KIV589840:KIV589843 KSR589840:KSR589843 LCN589840:LCN589843 LMJ589840:LMJ589843 LWF589840:LWF589843 MGB589840:MGB589843 MPX589840:MPX589843 MZT589840:MZT589843 NJP589840:NJP589843 NTL589840:NTL589843 ODH589840:ODH589843 OND589840:OND589843 OWZ589840:OWZ589843 PGV589840:PGV589843 PQR589840:PQR589843 QAN589840:QAN589843 QKJ589840:QKJ589843 QUF589840:QUF589843 REB589840:REB589843 RNX589840:RNX589843 RXT589840:RXT589843 SHP589840:SHP589843 SRL589840:SRL589843 TBH589840:TBH589843 TLD589840:TLD589843 TUZ589840:TUZ589843 UEV589840:UEV589843 UOR589840:UOR589843 UYN589840:UYN589843 VIJ589840:VIJ589843 VSF589840:VSF589843 WCB589840:WCB589843 WLX589840:WLX589843 WVT589840:WVT589843 M655376:M655379 JH655376:JH655379 TD655376:TD655379 ACZ655376:ACZ655379 AMV655376:AMV655379 AWR655376:AWR655379 BGN655376:BGN655379 BQJ655376:BQJ655379 CAF655376:CAF655379 CKB655376:CKB655379 CTX655376:CTX655379 DDT655376:DDT655379 DNP655376:DNP655379 DXL655376:DXL655379 EHH655376:EHH655379 ERD655376:ERD655379 FAZ655376:FAZ655379 FKV655376:FKV655379 FUR655376:FUR655379 GEN655376:GEN655379 GOJ655376:GOJ655379 GYF655376:GYF655379 HIB655376:HIB655379 HRX655376:HRX655379 IBT655376:IBT655379 ILP655376:ILP655379 IVL655376:IVL655379 JFH655376:JFH655379 JPD655376:JPD655379 JYZ655376:JYZ655379 KIV655376:KIV655379 KSR655376:KSR655379 LCN655376:LCN655379 LMJ655376:LMJ655379 LWF655376:LWF655379 MGB655376:MGB655379 MPX655376:MPX655379 MZT655376:MZT655379 NJP655376:NJP655379 NTL655376:NTL655379 ODH655376:ODH655379 OND655376:OND655379 OWZ655376:OWZ655379 PGV655376:PGV655379 PQR655376:PQR655379 QAN655376:QAN655379 QKJ655376:QKJ655379 QUF655376:QUF655379 REB655376:REB655379 RNX655376:RNX655379 RXT655376:RXT655379 SHP655376:SHP655379 SRL655376:SRL655379 TBH655376:TBH655379 TLD655376:TLD655379 TUZ655376:TUZ655379 UEV655376:UEV655379 UOR655376:UOR655379 UYN655376:UYN655379 VIJ655376:VIJ655379 VSF655376:VSF655379 WCB655376:WCB655379 WLX655376:WLX655379 WVT655376:WVT655379 M720912:M720915 JH720912:JH720915 TD720912:TD720915 ACZ720912:ACZ720915 AMV720912:AMV720915 AWR720912:AWR720915 BGN720912:BGN720915 BQJ720912:BQJ720915 CAF720912:CAF720915 CKB720912:CKB720915 CTX720912:CTX720915 DDT720912:DDT720915 DNP720912:DNP720915 DXL720912:DXL720915 EHH720912:EHH720915 ERD720912:ERD720915 FAZ720912:FAZ720915 FKV720912:FKV720915 FUR720912:FUR720915 GEN720912:GEN720915 GOJ720912:GOJ720915 GYF720912:GYF720915 HIB720912:HIB720915 HRX720912:HRX720915 IBT720912:IBT720915 ILP720912:ILP720915 IVL720912:IVL720915 JFH720912:JFH720915 JPD720912:JPD720915 JYZ720912:JYZ720915 KIV720912:KIV720915 KSR720912:KSR720915 LCN720912:LCN720915 LMJ720912:LMJ720915 LWF720912:LWF720915 MGB720912:MGB720915 MPX720912:MPX720915 MZT720912:MZT720915 NJP720912:NJP720915 NTL720912:NTL720915 ODH720912:ODH720915 OND720912:OND720915 OWZ720912:OWZ720915 PGV720912:PGV720915 PQR720912:PQR720915 QAN720912:QAN720915 QKJ720912:QKJ720915 QUF720912:QUF720915 REB720912:REB720915 RNX720912:RNX720915 RXT720912:RXT720915 SHP720912:SHP720915 SRL720912:SRL720915 TBH720912:TBH720915 TLD720912:TLD720915 TUZ720912:TUZ720915 UEV720912:UEV720915 UOR720912:UOR720915 UYN720912:UYN720915 VIJ720912:VIJ720915 VSF720912:VSF720915 WCB720912:WCB720915 WLX720912:WLX720915 WVT720912:WVT720915 M786448:M786451 JH786448:JH786451 TD786448:TD786451 ACZ786448:ACZ786451 AMV786448:AMV786451 AWR786448:AWR786451 BGN786448:BGN786451 BQJ786448:BQJ786451 CAF786448:CAF786451 CKB786448:CKB786451 CTX786448:CTX786451 DDT786448:DDT786451 DNP786448:DNP786451 DXL786448:DXL786451 EHH786448:EHH786451 ERD786448:ERD786451 FAZ786448:FAZ786451 FKV786448:FKV786451 FUR786448:FUR786451 GEN786448:GEN786451 GOJ786448:GOJ786451 GYF786448:GYF786451 HIB786448:HIB786451 HRX786448:HRX786451 IBT786448:IBT786451 ILP786448:ILP786451 IVL786448:IVL786451 JFH786448:JFH786451 JPD786448:JPD786451 JYZ786448:JYZ786451 KIV786448:KIV786451 KSR786448:KSR786451 LCN786448:LCN786451 LMJ786448:LMJ786451 LWF786448:LWF786451 MGB786448:MGB786451 MPX786448:MPX786451 MZT786448:MZT786451 NJP786448:NJP786451 NTL786448:NTL786451 ODH786448:ODH786451 OND786448:OND786451 OWZ786448:OWZ786451 PGV786448:PGV786451 PQR786448:PQR786451 QAN786448:QAN786451 QKJ786448:QKJ786451 QUF786448:QUF786451 REB786448:REB786451 RNX786448:RNX786451 RXT786448:RXT786451 SHP786448:SHP786451 SRL786448:SRL786451 TBH786448:TBH786451 TLD786448:TLD786451 TUZ786448:TUZ786451 UEV786448:UEV786451 UOR786448:UOR786451 UYN786448:UYN786451 VIJ786448:VIJ786451 VSF786448:VSF786451 WCB786448:WCB786451 WLX786448:WLX786451 WVT786448:WVT786451 M851984:M851987 JH851984:JH851987 TD851984:TD851987 ACZ851984:ACZ851987 AMV851984:AMV851987 AWR851984:AWR851987 BGN851984:BGN851987 BQJ851984:BQJ851987 CAF851984:CAF851987 CKB851984:CKB851987 CTX851984:CTX851987 DDT851984:DDT851987 DNP851984:DNP851987 DXL851984:DXL851987 EHH851984:EHH851987 ERD851984:ERD851987 FAZ851984:FAZ851987 FKV851984:FKV851987 FUR851984:FUR851987 GEN851984:GEN851987 GOJ851984:GOJ851987 GYF851984:GYF851987 HIB851984:HIB851987 HRX851984:HRX851987 IBT851984:IBT851987 ILP851984:ILP851987 IVL851984:IVL851987 JFH851984:JFH851987 JPD851984:JPD851987 JYZ851984:JYZ851987 KIV851984:KIV851987 KSR851984:KSR851987 LCN851984:LCN851987 LMJ851984:LMJ851987 LWF851984:LWF851987 MGB851984:MGB851987 MPX851984:MPX851987 MZT851984:MZT851987 NJP851984:NJP851987 NTL851984:NTL851987 ODH851984:ODH851987 OND851984:OND851987 OWZ851984:OWZ851987 PGV851984:PGV851987 PQR851984:PQR851987 QAN851984:QAN851987 QKJ851984:QKJ851987 QUF851984:QUF851987 REB851984:REB851987 RNX851984:RNX851987 RXT851984:RXT851987 SHP851984:SHP851987 SRL851984:SRL851987 TBH851984:TBH851987 TLD851984:TLD851987 TUZ851984:TUZ851987 UEV851984:UEV851987 UOR851984:UOR851987 UYN851984:UYN851987 VIJ851984:VIJ851987 VSF851984:VSF851987 WCB851984:WCB851987 WLX851984:WLX851987 WVT851984:WVT851987 M917520:M917523 JH917520:JH917523 TD917520:TD917523 ACZ917520:ACZ917523 AMV917520:AMV917523 AWR917520:AWR917523 BGN917520:BGN917523 BQJ917520:BQJ917523 CAF917520:CAF917523 CKB917520:CKB917523 CTX917520:CTX917523 DDT917520:DDT917523 DNP917520:DNP917523 DXL917520:DXL917523 EHH917520:EHH917523 ERD917520:ERD917523 FAZ917520:FAZ917523 FKV917520:FKV917523 FUR917520:FUR917523 GEN917520:GEN917523 GOJ917520:GOJ917523 GYF917520:GYF917523 HIB917520:HIB917523 HRX917520:HRX917523 IBT917520:IBT917523 ILP917520:ILP917523 IVL917520:IVL917523 JFH917520:JFH917523 JPD917520:JPD917523 JYZ917520:JYZ917523 KIV917520:KIV917523 KSR917520:KSR917523 LCN917520:LCN917523 LMJ917520:LMJ917523 LWF917520:LWF917523 MGB917520:MGB917523 MPX917520:MPX917523 MZT917520:MZT917523 NJP917520:NJP917523 NTL917520:NTL917523 ODH917520:ODH917523 OND917520:OND917523 OWZ917520:OWZ917523 PGV917520:PGV917523 PQR917520:PQR917523 QAN917520:QAN917523 QKJ917520:QKJ917523 QUF917520:QUF917523 REB917520:REB917523 RNX917520:RNX917523 RXT917520:RXT917523 SHP917520:SHP917523 SRL917520:SRL917523 TBH917520:TBH917523 TLD917520:TLD917523 TUZ917520:TUZ917523 UEV917520:UEV917523 UOR917520:UOR917523 UYN917520:UYN917523 VIJ917520:VIJ917523 VSF917520:VSF917523 WCB917520:WCB917523 WLX917520:WLX917523 WVT917520:WVT917523 M983056:M983059 JH983056:JH983059 TD983056:TD983059 ACZ983056:ACZ983059 AMV983056:AMV983059 AWR983056:AWR983059 BGN983056:BGN983059 BQJ983056:BQJ983059 CAF983056:CAF983059 CKB983056:CKB983059 CTX983056:CTX983059 DDT983056:DDT983059 DNP983056:DNP983059 DXL983056:DXL983059 EHH983056:EHH983059 ERD983056:ERD983059 FAZ983056:FAZ983059 FKV983056:FKV983059 FUR983056:FUR983059 GEN983056:GEN983059 GOJ983056:GOJ983059 GYF983056:GYF983059 HIB983056:HIB983059 HRX983056:HRX983059 IBT983056:IBT983059 ILP983056:ILP983059 IVL983056:IVL983059 JFH983056:JFH983059 JPD983056:JPD983059 JYZ983056:JYZ983059 KIV983056:KIV983059 KSR983056:KSR983059 LCN983056:LCN983059 LMJ983056:LMJ983059 LWF983056:LWF983059 MGB983056:MGB983059 MPX983056:MPX983059 MZT983056:MZT983059 NJP983056:NJP983059 NTL983056:NTL983059 ODH983056:ODH983059 OND983056:OND983059 OWZ983056:OWZ983059 PGV983056:PGV983059 PQR983056:PQR983059 QAN983056:QAN983059 QKJ983056:QKJ983059 QUF983056:QUF983059 REB983056:REB983059 RNX983056:RNX983059 RXT983056:RXT983059 SHP983056:SHP983059 SRL983056:SRL983059 TBH983056:TBH983059 TLD983056:TLD983059 TUZ983056:TUZ983059 UEV983056:UEV983059 UOR983056:UOR983059 UYN983056:UYN983059 VIJ983056:VIJ983059 VSF983056:VSF983059 WCB983056:WCB983059 WLX983056:WLX983059 WVT983056:WVT983059 M7:M12 JH7:JH12 TD7:TD12 ACZ7:ACZ12 AMV7:AMV12 AWR7:AWR12 BGN7:BGN12 BQJ7:BQJ12 CAF7:CAF12 CKB7:CKB12 CTX7:CTX12 DDT7:DDT12 DNP7:DNP12 DXL7:DXL12 EHH7:EHH12 ERD7:ERD12 FAZ7:FAZ12 FKV7:FKV12 FUR7:FUR12 GEN7:GEN12 GOJ7:GOJ12 GYF7:GYF12 HIB7:HIB12 HRX7:HRX12 IBT7:IBT12 ILP7:ILP12 IVL7:IVL12 JFH7:JFH12 JPD7:JPD12 JYZ7:JYZ12 KIV7:KIV12 KSR7:KSR12 LCN7:LCN12 LMJ7:LMJ12 LWF7:LWF12 MGB7:MGB12 MPX7:MPX12 MZT7:MZT12 NJP7:NJP12 NTL7:NTL12 ODH7:ODH12 OND7:OND12 OWZ7:OWZ12 PGV7:PGV12 PQR7:PQR12 QAN7:QAN12 QKJ7:QKJ12 QUF7:QUF12 REB7:REB12 RNX7:RNX12 RXT7:RXT12 SHP7:SHP12 SRL7:SRL12 TBH7:TBH12 TLD7:TLD12 TUZ7:TUZ12 UEV7:UEV12 UOR7:UOR12 UYN7:UYN12 VIJ7:VIJ12 VSF7:VSF12 WCB7:WCB12 WLX7:WLX12 WVT7:WVT12 M65545:M65550 JH65545:JH65550 TD65545:TD65550 ACZ65545:ACZ65550 AMV65545:AMV65550 AWR65545:AWR65550 BGN65545:BGN65550 BQJ65545:BQJ65550 CAF65545:CAF65550 CKB65545:CKB65550 CTX65545:CTX65550 DDT65545:DDT65550 DNP65545:DNP65550 DXL65545:DXL65550 EHH65545:EHH65550 ERD65545:ERD65550 FAZ65545:FAZ65550 FKV65545:FKV65550 FUR65545:FUR65550 GEN65545:GEN65550 GOJ65545:GOJ65550 GYF65545:GYF65550 HIB65545:HIB65550 HRX65545:HRX65550 IBT65545:IBT65550 ILP65545:ILP65550 IVL65545:IVL65550 JFH65545:JFH65550 JPD65545:JPD65550 JYZ65545:JYZ65550 KIV65545:KIV65550 KSR65545:KSR65550 LCN65545:LCN65550 LMJ65545:LMJ65550 LWF65545:LWF65550 MGB65545:MGB65550 MPX65545:MPX65550 MZT65545:MZT65550 NJP65545:NJP65550 NTL65545:NTL65550 ODH65545:ODH65550 OND65545:OND65550 OWZ65545:OWZ65550 PGV65545:PGV65550 PQR65545:PQR65550 QAN65545:QAN65550 QKJ65545:QKJ65550 QUF65545:QUF65550 REB65545:REB65550 RNX65545:RNX65550 RXT65545:RXT65550 SHP65545:SHP65550 SRL65545:SRL65550 TBH65545:TBH65550 TLD65545:TLD65550 TUZ65545:TUZ65550 UEV65545:UEV65550 UOR65545:UOR65550 UYN65545:UYN65550 VIJ65545:VIJ65550 VSF65545:VSF65550 WCB65545:WCB65550 WLX65545:WLX65550 WVT65545:WVT65550 M131081:M131086 JH131081:JH131086 TD131081:TD131086 ACZ131081:ACZ131086 AMV131081:AMV131086 AWR131081:AWR131086 BGN131081:BGN131086 BQJ131081:BQJ131086 CAF131081:CAF131086 CKB131081:CKB131086 CTX131081:CTX131086 DDT131081:DDT131086 DNP131081:DNP131086 DXL131081:DXL131086 EHH131081:EHH131086 ERD131081:ERD131086 FAZ131081:FAZ131086 FKV131081:FKV131086 FUR131081:FUR131086 GEN131081:GEN131086 GOJ131081:GOJ131086 GYF131081:GYF131086 HIB131081:HIB131086 HRX131081:HRX131086 IBT131081:IBT131086 ILP131081:ILP131086 IVL131081:IVL131086 JFH131081:JFH131086 JPD131081:JPD131086 JYZ131081:JYZ131086 KIV131081:KIV131086 KSR131081:KSR131086 LCN131081:LCN131086 LMJ131081:LMJ131086 LWF131081:LWF131086 MGB131081:MGB131086 MPX131081:MPX131086 MZT131081:MZT131086 NJP131081:NJP131086 NTL131081:NTL131086 ODH131081:ODH131086 OND131081:OND131086 OWZ131081:OWZ131086 PGV131081:PGV131086 PQR131081:PQR131086 QAN131081:QAN131086 QKJ131081:QKJ131086 QUF131081:QUF131086 REB131081:REB131086 RNX131081:RNX131086 RXT131081:RXT131086 SHP131081:SHP131086 SRL131081:SRL131086 TBH131081:TBH131086 TLD131081:TLD131086 TUZ131081:TUZ131086 UEV131081:UEV131086 UOR131081:UOR131086 UYN131081:UYN131086 VIJ131081:VIJ131086 VSF131081:VSF131086 WCB131081:WCB131086 WLX131081:WLX131086 WVT131081:WVT131086 M196617:M196622 JH196617:JH196622 TD196617:TD196622 ACZ196617:ACZ196622 AMV196617:AMV196622 AWR196617:AWR196622 BGN196617:BGN196622 BQJ196617:BQJ196622 CAF196617:CAF196622 CKB196617:CKB196622 CTX196617:CTX196622 DDT196617:DDT196622 DNP196617:DNP196622 DXL196617:DXL196622 EHH196617:EHH196622 ERD196617:ERD196622 FAZ196617:FAZ196622 FKV196617:FKV196622 FUR196617:FUR196622 GEN196617:GEN196622 GOJ196617:GOJ196622 GYF196617:GYF196622 HIB196617:HIB196622 HRX196617:HRX196622 IBT196617:IBT196622 ILP196617:ILP196622 IVL196617:IVL196622 JFH196617:JFH196622 JPD196617:JPD196622 JYZ196617:JYZ196622 KIV196617:KIV196622 KSR196617:KSR196622 LCN196617:LCN196622 LMJ196617:LMJ196622 LWF196617:LWF196622 MGB196617:MGB196622 MPX196617:MPX196622 MZT196617:MZT196622 NJP196617:NJP196622 NTL196617:NTL196622 ODH196617:ODH196622 OND196617:OND196622 OWZ196617:OWZ196622 PGV196617:PGV196622 PQR196617:PQR196622 QAN196617:QAN196622 QKJ196617:QKJ196622 QUF196617:QUF196622 REB196617:REB196622 RNX196617:RNX196622 RXT196617:RXT196622 SHP196617:SHP196622 SRL196617:SRL196622 TBH196617:TBH196622 TLD196617:TLD196622 TUZ196617:TUZ196622 UEV196617:UEV196622 UOR196617:UOR196622 UYN196617:UYN196622 VIJ196617:VIJ196622 VSF196617:VSF196622 WCB196617:WCB196622 WLX196617:WLX196622 WVT196617:WVT196622 M262153:M262158 JH262153:JH262158 TD262153:TD262158 ACZ262153:ACZ262158 AMV262153:AMV262158 AWR262153:AWR262158 BGN262153:BGN262158 BQJ262153:BQJ262158 CAF262153:CAF262158 CKB262153:CKB262158 CTX262153:CTX262158 DDT262153:DDT262158 DNP262153:DNP262158 DXL262153:DXL262158 EHH262153:EHH262158 ERD262153:ERD262158 FAZ262153:FAZ262158 FKV262153:FKV262158 FUR262153:FUR262158 GEN262153:GEN262158 GOJ262153:GOJ262158 GYF262153:GYF262158 HIB262153:HIB262158 HRX262153:HRX262158 IBT262153:IBT262158 ILP262153:ILP262158 IVL262153:IVL262158 JFH262153:JFH262158 JPD262153:JPD262158 JYZ262153:JYZ262158 KIV262153:KIV262158 KSR262153:KSR262158 LCN262153:LCN262158 LMJ262153:LMJ262158 LWF262153:LWF262158 MGB262153:MGB262158 MPX262153:MPX262158 MZT262153:MZT262158 NJP262153:NJP262158 NTL262153:NTL262158 ODH262153:ODH262158 OND262153:OND262158 OWZ262153:OWZ262158 PGV262153:PGV262158 PQR262153:PQR262158 QAN262153:QAN262158 QKJ262153:QKJ262158 QUF262153:QUF262158 REB262153:REB262158 RNX262153:RNX262158 RXT262153:RXT262158 SHP262153:SHP262158 SRL262153:SRL262158 TBH262153:TBH262158 TLD262153:TLD262158 TUZ262153:TUZ262158 UEV262153:UEV262158 UOR262153:UOR262158 UYN262153:UYN262158 VIJ262153:VIJ262158 VSF262153:VSF262158 WCB262153:WCB262158 WLX262153:WLX262158 WVT262153:WVT262158 M327689:M327694 JH327689:JH327694 TD327689:TD327694 ACZ327689:ACZ327694 AMV327689:AMV327694 AWR327689:AWR327694 BGN327689:BGN327694 BQJ327689:BQJ327694 CAF327689:CAF327694 CKB327689:CKB327694 CTX327689:CTX327694 DDT327689:DDT327694 DNP327689:DNP327694 DXL327689:DXL327694 EHH327689:EHH327694 ERD327689:ERD327694 FAZ327689:FAZ327694 FKV327689:FKV327694 FUR327689:FUR327694 GEN327689:GEN327694 GOJ327689:GOJ327694 GYF327689:GYF327694 HIB327689:HIB327694 HRX327689:HRX327694 IBT327689:IBT327694 ILP327689:ILP327694 IVL327689:IVL327694 JFH327689:JFH327694 JPD327689:JPD327694 JYZ327689:JYZ327694 KIV327689:KIV327694 KSR327689:KSR327694 LCN327689:LCN327694 LMJ327689:LMJ327694 LWF327689:LWF327694 MGB327689:MGB327694 MPX327689:MPX327694 MZT327689:MZT327694 NJP327689:NJP327694 NTL327689:NTL327694 ODH327689:ODH327694 OND327689:OND327694 OWZ327689:OWZ327694 PGV327689:PGV327694 PQR327689:PQR327694 QAN327689:QAN327694 QKJ327689:QKJ327694 QUF327689:QUF327694 REB327689:REB327694 RNX327689:RNX327694 RXT327689:RXT327694 SHP327689:SHP327694 SRL327689:SRL327694 TBH327689:TBH327694 TLD327689:TLD327694 TUZ327689:TUZ327694 UEV327689:UEV327694 UOR327689:UOR327694 UYN327689:UYN327694 VIJ327689:VIJ327694 VSF327689:VSF327694 WCB327689:WCB327694 WLX327689:WLX327694 WVT327689:WVT327694 M393225:M393230 JH393225:JH393230 TD393225:TD393230 ACZ393225:ACZ393230 AMV393225:AMV393230 AWR393225:AWR393230 BGN393225:BGN393230 BQJ393225:BQJ393230 CAF393225:CAF393230 CKB393225:CKB393230 CTX393225:CTX393230 DDT393225:DDT393230 DNP393225:DNP393230 DXL393225:DXL393230 EHH393225:EHH393230 ERD393225:ERD393230 FAZ393225:FAZ393230 FKV393225:FKV393230 FUR393225:FUR393230 GEN393225:GEN393230 GOJ393225:GOJ393230 GYF393225:GYF393230 HIB393225:HIB393230 HRX393225:HRX393230 IBT393225:IBT393230 ILP393225:ILP393230 IVL393225:IVL393230 JFH393225:JFH393230 JPD393225:JPD393230 JYZ393225:JYZ393230 KIV393225:KIV393230 KSR393225:KSR393230 LCN393225:LCN393230 LMJ393225:LMJ393230 LWF393225:LWF393230 MGB393225:MGB393230 MPX393225:MPX393230 MZT393225:MZT393230 NJP393225:NJP393230 NTL393225:NTL393230 ODH393225:ODH393230 OND393225:OND393230 OWZ393225:OWZ393230 PGV393225:PGV393230 PQR393225:PQR393230 QAN393225:QAN393230 QKJ393225:QKJ393230 QUF393225:QUF393230 REB393225:REB393230 RNX393225:RNX393230 RXT393225:RXT393230 SHP393225:SHP393230 SRL393225:SRL393230 TBH393225:TBH393230 TLD393225:TLD393230 TUZ393225:TUZ393230 UEV393225:UEV393230 UOR393225:UOR393230 UYN393225:UYN393230 VIJ393225:VIJ393230 VSF393225:VSF393230 WCB393225:WCB393230 WLX393225:WLX393230 WVT393225:WVT393230 M458761:M458766 JH458761:JH458766 TD458761:TD458766 ACZ458761:ACZ458766 AMV458761:AMV458766 AWR458761:AWR458766 BGN458761:BGN458766 BQJ458761:BQJ458766 CAF458761:CAF458766 CKB458761:CKB458766 CTX458761:CTX458766 DDT458761:DDT458766 DNP458761:DNP458766 DXL458761:DXL458766 EHH458761:EHH458766 ERD458761:ERD458766 FAZ458761:FAZ458766 FKV458761:FKV458766 FUR458761:FUR458766 GEN458761:GEN458766 GOJ458761:GOJ458766 GYF458761:GYF458766 HIB458761:HIB458766 HRX458761:HRX458766 IBT458761:IBT458766 ILP458761:ILP458766 IVL458761:IVL458766 JFH458761:JFH458766 JPD458761:JPD458766 JYZ458761:JYZ458766 KIV458761:KIV458766 KSR458761:KSR458766 LCN458761:LCN458766 LMJ458761:LMJ458766 LWF458761:LWF458766 MGB458761:MGB458766 MPX458761:MPX458766 MZT458761:MZT458766 NJP458761:NJP458766 NTL458761:NTL458766 ODH458761:ODH458766 OND458761:OND458766 OWZ458761:OWZ458766 PGV458761:PGV458766 PQR458761:PQR458766 QAN458761:QAN458766 QKJ458761:QKJ458766 QUF458761:QUF458766 REB458761:REB458766 RNX458761:RNX458766 RXT458761:RXT458766 SHP458761:SHP458766 SRL458761:SRL458766 TBH458761:TBH458766 TLD458761:TLD458766 TUZ458761:TUZ458766 UEV458761:UEV458766 UOR458761:UOR458766 UYN458761:UYN458766 VIJ458761:VIJ458766 VSF458761:VSF458766 WCB458761:WCB458766 WLX458761:WLX458766 WVT458761:WVT458766 M524297:M524302 JH524297:JH524302 TD524297:TD524302 ACZ524297:ACZ524302 AMV524297:AMV524302 AWR524297:AWR524302 BGN524297:BGN524302 BQJ524297:BQJ524302 CAF524297:CAF524302 CKB524297:CKB524302 CTX524297:CTX524302 DDT524297:DDT524302 DNP524297:DNP524302 DXL524297:DXL524302 EHH524297:EHH524302 ERD524297:ERD524302 FAZ524297:FAZ524302 FKV524297:FKV524302 FUR524297:FUR524302 GEN524297:GEN524302 GOJ524297:GOJ524302 GYF524297:GYF524302 HIB524297:HIB524302 HRX524297:HRX524302 IBT524297:IBT524302 ILP524297:ILP524302 IVL524297:IVL524302 JFH524297:JFH524302 JPD524297:JPD524302 JYZ524297:JYZ524302 KIV524297:KIV524302 KSR524297:KSR524302 LCN524297:LCN524302 LMJ524297:LMJ524302 LWF524297:LWF524302 MGB524297:MGB524302 MPX524297:MPX524302 MZT524297:MZT524302 NJP524297:NJP524302 NTL524297:NTL524302 ODH524297:ODH524302 OND524297:OND524302 OWZ524297:OWZ524302 PGV524297:PGV524302 PQR524297:PQR524302 QAN524297:QAN524302 QKJ524297:QKJ524302 QUF524297:QUF524302 REB524297:REB524302 RNX524297:RNX524302 RXT524297:RXT524302 SHP524297:SHP524302 SRL524297:SRL524302 TBH524297:TBH524302 TLD524297:TLD524302 TUZ524297:TUZ524302 UEV524297:UEV524302 UOR524297:UOR524302 UYN524297:UYN524302 VIJ524297:VIJ524302 VSF524297:VSF524302 WCB524297:WCB524302 WLX524297:WLX524302 WVT524297:WVT524302 M589833:M589838 JH589833:JH589838 TD589833:TD589838 ACZ589833:ACZ589838 AMV589833:AMV589838 AWR589833:AWR589838 BGN589833:BGN589838 BQJ589833:BQJ589838 CAF589833:CAF589838 CKB589833:CKB589838 CTX589833:CTX589838 DDT589833:DDT589838 DNP589833:DNP589838 DXL589833:DXL589838 EHH589833:EHH589838 ERD589833:ERD589838 FAZ589833:FAZ589838 FKV589833:FKV589838 FUR589833:FUR589838 GEN589833:GEN589838 GOJ589833:GOJ589838 GYF589833:GYF589838 HIB589833:HIB589838 HRX589833:HRX589838 IBT589833:IBT589838 ILP589833:ILP589838 IVL589833:IVL589838 JFH589833:JFH589838 JPD589833:JPD589838 JYZ589833:JYZ589838 KIV589833:KIV589838 KSR589833:KSR589838 LCN589833:LCN589838 LMJ589833:LMJ589838 LWF589833:LWF589838 MGB589833:MGB589838 MPX589833:MPX589838 MZT589833:MZT589838 NJP589833:NJP589838 NTL589833:NTL589838 ODH589833:ODH589838 OND589833:OND589838 OWZ589833:OWZ589838 PGV589833:PGV589838 PQR589833:PQR589838 QAN589833:QAN589838 QKJ589833:QKJ589838 QUF589833:QUF589838 REB589833:REB589838 RNX589833:RNX589838 RXT589833:RXT589838 SHP589833:SHP589838 SRL589833:SRL589838 TBH589833:TBH589838 TLD589833:TLD589838 TUZ589833:TUZ589838 UEV589833:UEV589838 UOR589833:UOR589838 UYN589833:UYN589838 VIJ589833:VIJ589838 VSF589833:VSF589838 WCB589833:WCB589838 WLX589833:WLX589838 WVT589833:WVT589838 M655369:M655374 JH655369:JH655374 TD655369:TD655374 ACZ655369:ACZ655374 AMV655369:AMV655374 AWR655369:AWR655374 BGN655369:BGN655374 BQJ655369:BQJ655374 CAF655369:CAF655374 CKB655369:CKB655374 CTX655369:CTX655374 DDT655369:DDT655374 DNP655369:DNP655374 DXL655369:DXL655374 EHH655369:EHH655374 ERD655369:ERD655374 FAZ655369:FAZ655374 FKV655369:FKV655374 FUR655369:FUR655374 GEN655369:GEN655374 GOJ655369:GOJ655374 GYF655369:GYF655374 HIB655369:HIB655374 HRX655369:HRX655374 IBT655369:IBT655374 ILP655369:ILP655374 IVL655369:IVL655374 JFH655369:JFH655374 JPD655369:JPD655374 JYZ655369:JYZ655374 KIV655369:KIV655374 KSR655369:KSR655374 LCN655369:LCN655374 LMJ655369:LMJ655374 LWF655369:LWF655374 MGB655369:MGB655374 MPX655369:MPX655374 MZT655369:MZT655374 NJP655369:NJP655374 NTL655369:NTL655374 ODH655369:ODH655374 OND655369:OND655374 OWZ655369:OWZ655374 PGV655369:PGV655374 PQR655369:PQR655374 QAN655369:QAN655374 QKJ655369:QKJ655374 QUF655369:QUF655374 REB655369:REB655374 RNX655369:RNX655374 RXT655369:RXT655374 SHP655369:SHP655374 SRL655369:SRL655374 TBH655369:TBH655374 TLD655369:TLD655374 TUZ655369:TUZ655374 UEV655369:UEV655374 UOR655369:UOR655374 UYN655369:UYN655374 VIJ655369:VIJ655374 VSF655369:VSF655374 WCB655369:WCB655374 WLX655369:WLX655374 WVT655369:WVT655374 M720905:M720910 JH720905:JH720910 TD720905:TD720910 ACZ720905:ACZ720910 AMV720905:AMV720910 AWR720905:AWR720910 BGN720905:BGN720910 BQJ720905:BQJ720910 CAF720905:CAF720910 CKB720905:CKB720910 CTX720905:CTX720910 DDT720905:DDT720910 DNP720905:DNP720910 DXL720905:DXL720910 EHH720905:EHH720910 ERD720905:ERD720910 FAZ720905:FAZ720910 FKV720905:FKV720910 FUR720905:FUR720910 GEN720905:GEN720910 GOJ720905:GOJ720910 GYF720905:GYF720910 HIB720905:HIB720910 HRX720905:HRX720910 IBT720905:IBT720910 ILP720905:ILP720910 IVL720905:IVL720910 JFH720905:JFH720910 JPD720905:JPD720910 JYZ720905:JYZ720910 KIV720905:KIV720910 KSR720905:KSR720910 LCN720905:LCN720910 LMJ720905:LMJ720910 LWF720905:LWF720910 MGB720905:MGB720910 MPX720905:MPX720910 MZT720905:MZT720910 NJP720905:NJP720910 NTL720905:NTL720910 ODH720905:ODH720910 OND720905:OND720910 OWZ720905:OWZ720910 PGV720905:PGV720910 PQR720905:PQR720910 QAN720905:QAN720910 QKJ720905:QKJ720910 QUF720905:QUF720910 REB720905:REB720910 RNX720905:RNX720910 RXT720905:RXT720910 SHP720905:SHP720910 SRL720905:SRL720910 TBH720905:TBH720910 TLD720905:TLD720910 TUZ720905:TUZ720910 UEV720905:UEV720910 UOR720905:UOR720910 UYN720905:UYN720910 VIJ720905:VIJ720910 VSF720905:VSF720910 WCB720905:WCB720910 WLX720905:WLX720910 WVT720905:WVT720910 M786441:M786446 JH786441:JH786446 TD786441:TD786446 ACZ786441:ACZ786446 AMV786441:AMV786446 AWR786441:AWR786446 BGN786441:BGN786446 BQJ786441:BQJ786446 CAF786441:CAF786446 CKB786441:CKB786446 CTX786441:CTX786446 DDT786441:DDT786446 DNP786441:DNP786446 DXL786441:DXL786446 EHH786441:EHH786446 ERD786441:ERD786446 FAZ786441:FAZ786446 FKV786441:FKV786446 FUR786441:FUR786446 GEN786441:GEN786446 GOJ786441:GOJ786446 GYF786441:GYF786446 HIB786441:HIB786446 HRX786441:HRX786446 IBT786441:IBT786446 ILP786441:ILP786446 IVL786441:IVL786446 JFH786441:JFH786446 JPD786441:JPD786446 JYZ786441:JYZ786446 KIV786441:KIV786446 KSR786441:KSR786446 LCN786441:LCN786446 LMJ786441:LMJ786446 LWF786441:LWF786446 MGB786441:MGB786446 MPX786441:MPX786446 MZT786441:MZT786446 NJP786441:NJP786446 NTL786441:NTL786446 ODH786441:ODH786446 OND786441:OND786446 OWZ786441:OWZ786446 PGV786441:PGV786446 PQR786441:PQR786446 QAN786441:QAN786446 QKJ786441:QKJ786446 QUF786441:QUF786446 REB786441:REB786446 RNX786441:RNX786446 RXT786441:RXT786446 SHP786441:SHP786446 SRL786441:SRL786446 TBH786441:TBH786446 TLD786441:TLD786446 TUZ786441:TUZ786446 UEV786441:UEV786446 UOR786441:UOR786446 UYN786441:UYN786446 VIJ786441:VIJ786446 VSF786441:VSF786446 WCB786441:WCB786446 WLX786441:WLX786446 WVT786441:WVT786446 M851977:M851982 JH851977:JH851982 TD851977:TD851982 ACZ851977:ACZ851982 AMV851977:AMV851982 AWR851977:AWR851982 BGN851977:BGN851982 BQJ851977:BQJ851982 CAF851977:CAF851982 CKB851977:CKB851982 CTX851977:CTX851982 DDT851977:DDT851982 DNP851977:DNP851982 DXL851977:DXL851982 EHH851977:EHH851982 ERD851977:ERD851982 FAZ851977:FAZ851982 FKV851977:FKV851982 FUR851977:FUR851982 GEN851977:GEN851982 GOJ851977:GOJ851982 GYF851977:GYF851982 HIB851977:HIB851982 HRX851977:HRX851982 IBT851977:IBT851982 ILP851977:ILP851982 IVL851977:IVL851982 JFH851977:JFH851982 JPD851977:JPD851982 JYZ851977:JYZ851982 KIV851977:KIV851982 KSR851977:KSR851982 LCN851977:LCN851982 LMJ851977:LMJ851982 LWF851977:LWF851982 MGB851977:MGB851982 MPX851977:MPX851982 MZT851977:MZT851982 NJP851977:NJP851982 NTL851977:NTL851982 ODH851977:ODH851982 OND851977:OND851982 OWZ851977:OWZ851982 PGV851977:PGV851982 PQR851977:PQR851982 QAN851977:QAN851982 QKJ851977:QKJ851982 QUF851977:QUF851982 REB851977:REB851982 RNX851977:RNX851982 RXT851977:RXT851982 SHP851977:SHP851982 SRL851977:SRL851982 TBH851977:TBH851982 TLD851977:TLD851982 TUZ851977:TUZ851982 UEV851977:UEV851982 UOR851977:UOR851982 UYN851977:UYN851982 VIJ851977:VIJ851982 VSF851977:VSF851982 WCB851977:WCB851982 WLX851977:WLX851982 WVT851977:WVT851982 M917513:M917518 JH917513:JH917518 TD917513:TD917518 ACZ917513:ACZ917518 AMV917513:AMV917518 AWR917513:AWR917518 BGN917513:BGN917518 BQJ917513:BQJ917518 CAF917513:CAF917518 CKB917513:CKB917518 CTX917513:CTX917518 DDT917513:DDT917518 DNP917513:DNP917518 DXL917513:DXL917518 EHH917513:EHH917518 ERD917513:ERD917518 FAZ917513:FAZ917518 FKV917513:FKV917518 FUR917513:FUR917518 GEN917513:GEN917518 GOJ917513:GOJ917518 GYF917513:GYF917518 HIB917513:HIB917518 HRX917513:HRX917518 IBT917513:IBT917518 ILP917513:ILP917518 IVL917513:IVL917518 JFH917513:JFH917518 JPD917513:JPD917518 JYZ917513:JYZ917518 KIV917513:KIV917518 KSR917513:KSR917518 LCN917513:LCN917518 LMJ917513:LMJ917518 LWF917513:LWF917518 MGB917513:MGB917518 MPX917513:MPX917518 MZT917513:MZT917518 NJP917513:NJP917518 NTL917513:NTL917518 ODH917513:ODH917518 OND917513:OND917518 OWZ917513:OWZ917518 PGV917513:PGV917518 PQR917513:PQR917518 QAN917513:QAN917518 QKJ917513:QKJ917518 QUF917513:QUF917518 REB917513:REB917518 RNX917513:RNX917518 RXT917513:RXT917518 SHP917513:SHP917518 SRL917513:SRL917518 TBH917513:TBH917518 TLD917513:TLD917518 TUZ917513:TUZ917518 UEV917513:UEV917518 UOR917513:UOR917518 UYN917513:UYN917518 VIJ917513:VIJ917518 VSF917513:VSF917518 WCB917513:WCB917518 WLX917513:WLX917518 WVT917513:WVT917518 M983049:M983054 JH983049:JH983054 TD983049:TD983054 ACZ983049:ACZ983054 AMV983049:AMV983054 AWR983049:AWR983054 BGN983049:BGN983054 BQJ983049:BQJ983054 CAF983049:CAF983054 CKB983049:CKB983054 CTX983049:CTX983054 DDT983049:DDT983054 DNP983049:DNP983054 DXL983049:DXL983054 EHH983049:EHH983054 ERD983049:ERD983054 FAZ983049:FAZ983054 FKV983049:FKV983054 FUR983049:FUR983054 GEN983049:GEN983054 GOJ983049:GOJ983054 GYF983049:GYF983054 HIB983049:HIB983054 HRX983049:HRX983054 IBT983049:IBT983054 ILP983049:ILP983054 IVL983049:IVL983054 JFH983049:JFH983054 JPD983049:JPD983054 JYZ983049:JYZ983054 KIV983049:KIV983054 KSR983049:KSR983054 LCN983049:LCN983054 LMJ983049:LMJ983054 LWF983049:LWF983054 MGB983049:MGB983054 MPX983049:MPX983054 MZT983049:MZT983054 NJP983049:NJP983054 NTL983049:NTL983054 ODH983049:ODH983054 OND983049:OND983054 OWZ983049:OWZ983054 PGV983049:PGV983054 PQR983049:PQR983054 QAN983049:QAN983054 QKJ983049:QKJ983054 QUF983049:QUF983054 REB983049:REB983054 RNX983049:RNX983054 RXT983049:RXT983054 SHP983049:SHP983054 SRL983049:SRL983054 TBH983049:TBH983054 TLD983049:TLD983054 TUZ983049:TUZ983054 UEV983049:UEV983054 UOR983049:UOR983054 UYN983049:UYN983054 VIJ983049:VIJ983054 VSF983049:VSF983054 WCB983049:WCB983054 WLX983049:WLX983054 JH14:JH17 M21" xr:uid="{00000000-0002-0000-0700-000001000000}">
      <formula1>"4,3,2,1"</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WVS983049:WVS983054 TC14:TC17 ACY14:ACY17 AMU14:AMU17 AWQ14:AWQ17 BGM14:BGM17 BQI14:BQI17 CAE14:CAE17 CKA14:CKA17 CTW14:CTW17 DDS14:DDS17 DNO14:DNO17 DXK14:DXK17 EHG14:EHG17 ERC14:ERC17 FAY14:FAY17 FKU14:FKU17 FUQ14:FUQ17 GEM14:GEM17 GOI14:GOI17 GYE14:GYE17 HIA14:HIA17 HRW14:HRW17 IBS14:IBS17 ILO14:ILO17 IVK14:IVK17 JFG14:JFG17 JPC14:JPC17 JYY14:JYY17 KIU14:KIU17 KSQ14:KSQ17 LCM14:LCM17 LMI14:LMI17 LWE14:LWE17 MGA14:MGA17 MPW14:MPW17 MZS14:MZS17 NJO14:NJO17 NTK14:NTK17 ODG14:ODG17 ONC14:ONC17 OWY14:OWY17 PGU14:PGU17 PQQ14:PQQ17 QAM14:QAM17 QKI14:QKI17 QUE14:QUE17 REA14:REA17 RNW14:RNW17 RXS14:RXS17 SHO14:SHO17 SRK14:SRK17 TBG14:TBG17 TLC14:TLC17 TUY14:TUY17 UEU14:UEU17 UOQ14:UOQ17 UYM14:UYM17 VII14:VII17 VSE14:VSE17 WCA14:WCA17 WLW14:WLW17 WVS14:WVS17 L14:L17 L65552:L65555 JG65552:JG65555 TC65552:TC65555 ACY65552:ACY65555 AMU65552:AMU65555 AWQ65552:AWQ65555 BGM65552:BGM65555 BQI65552:BQI65555 CAE65552:CAE65555 CKA65552:CKA65555 CTW65552:CTW65555 DDS65552:DDS65555 DNO65552:DNO65555 DXK65552:DXK65555 EHG65552:EHG65555 ERC65552:ERC65555 FAY65552:FAY65555 FKU65552:FKU65555 FUQ65552:FUQ65555 GEM65552:GEM65555 GOI65552:GOI65555 GYE65552:GYE65555 HIA65552:HIA65555 HRW65552:HRW65555 IBS65552:IBS65555 ILO65552:ILO65555 IVK65552:IVK65555 JFG65552:JFG65555 JPC65552:JPC65555 JYY65552:JYY65555 KIU65552:KIU65555 KSQ65552:KSQ65555 LCM65552:LCM65555 LMI65552:LMI65555 LWE65552:LWE65555 MGA65552:MGA65555 MPW65552:MPW65555 MZS65552:MZS65555 NJO65552:NJO65555 NTK65552:NTK65555 ODG65552:ODG65555 ONC65552:ONC65555 OWY65552:OWY65555 PGU65552:PGU65555 PQQ65552:PQQ65555 QAM65552:QAM65555 QKI65552:QKI65555 QUE65552:QUE65555 REA65552:REA65555 RNW65552:RNW65555 RXS65552:RXS65555 SHO65552:SHO65555 SRK65552:SRK65555 TBG65552:TBG65555 TLC65552:TLC65555 TUY65552:TUY65555 UEU65552:UEU65555 UOQ65552:UOQ65555 UYM65552:UYM65555 VII65552:VII65555 VSE65552:VSE65555 WCA65552:WCA65555 WLW65552:WLW65555 WVS65552:WVS65555 L131088:L131091 JG131088:JG131091 TC131088:TC131091 ACY131088:ACY131091 AMU131088:AMU131091 AWQ131088:AWQ131091 BGM131088:BGM131091 BQI131088:BQI131091 CAE131088:CAE131091 CKA131088:CKA131091 CTW131088:CTW131091 DDS131088:DDS131091 DNO131088:DNO131091 DXK131088:DXK131091 EHG131088:EHG131091 ERC131088:ERC131091 FAY131088:FAY131091 FKU131088:FKU131091 FUQ131088:FUQ131091 GEM131088:GEM131091 GOI131088:GOI131091 GYE131088:GYE131091 HIA131088:HIA131091 HRW131088:HRW131091 IBS131088:IBS131091 ILO131088:ILO131091 IVK131088:IVK131091 JFG131088:JFG131091 JPC131088:JPC131091 JYY131088:JYY131091 KIU131088:KIU131091 KSQ131088:KSQ131091 LCM131088:LCM131091 LMI131088:LMI131091 LWE131088:LWE131091 MGA131088:MGA131091 MPW131088:MPW131091 MZS131088:MZS131091 NJO131088:NJO131091 NTK131088:NTK131091 ODG131088:ODG131091 ONC131088:ONC131091 OWY131088:OWY131091 PGU131088:PGU131091 PQQ131088:PQQ131091 QAM131088:QAM131091 QKI131088:QKI131091 QUE131088:QUE131091 REA131088:REA131091 RNW131088:RNW131091 RXS131088:RXS131091 SHO131088:SHO131091 SRK131088:SRK131091 TBG131088:TBG131091 TLC131088:TLC131091 TUY131088:TUY131091 UEU131088:UEU131091 UOQ131088:UOQ131091 UYM131088:UYM131091 VII131088:VII131091 VSE131088:VSE131091 WCA131088:WCA131091 WLW131088:WLW131091 WVS131088:WVS131091 L196624:L196627 JG196624:JG196627 TC196624:TC196627 ACY196624:ACY196627 AMU196624:AMU196627 AWQ196624:AWQ196627 BGM196624:BGM196627 BQI196624:BQI196627 CAE196624:CAE196627 CKA196624:CKA196627 CTW196624:CTW196627 DDS196624:DDS196627 DNO196624:DNO196627 DXK196624:DXK196627 EHG196624:EHG196627 ERC196624:ERC196627 FAY196624:FAY196627 FKU196624:FKU196627 FUQ196624:FUQ196627 GEM196624:GEM196627 GOI196624:GOI196627 GYE196624:GYE196627 HIA196624:HIA196627 HRW196624:HRW196627 IBS196624:IBS196627 ILO196624:ILO196627 IVK196624:IVK196627 JFG196624:JFG196627 JPC196624:JPC196627 JYY196624:JYY196627 KIU196624:KIU196627 KSQ196624:KSQ196627 LCM196624:LCM196627 LMI196624:LMI196627 LWE196624:LWE196627 MGA196624:MGA196627 MPW196624:MPW196627 MZS196624:MZS196627 NJO196624:NJO196627 NTK196624:NTK196627 ODG196624:ODG196627 ONC196624:ONC196627 OWY196624:OWY196627 PGU196624:PGU196627 PQQ196624:PQQ196627 QAM196624:QAM196627 QKI196624:QKI196627 QUE196624:QUE196627 REA196624:REA196627 RNW196624:RNW196627 RXS196624:RXS196627 SHO196624:SHO196627 SRK196624:SRK196627 TBG196624:TBG196627 TLC196624:TLC196627 TUY196624:TUY196627 UEU196624:UEU196627 UOQ196624:UOQ196627 UYM196624:UYM196627 VII196624:VII196627 VSE196624:VSE196627 WCA196624:WCA196627 WLW196624:WLW196627 WVS196624:WVS196627 L262160:L262163 JG262160:JG262163 TC262160:TC262163 ACY262160:ACY262163 AMU262160:AMU262163 AWQ262160:AWQ262163 BGM262160:BGM262163 BQI262160:BQI262163 CAE262160:CAE262163 CKA262160:CKA262163 CTW262160:CTW262163 DDS262160:DDS262163 DNO262160:DNO262163 DXK262160:DXK262163 EHG262160:EHG262163 ERC262160:ERC262163 FAY262160:FAY262163 FKU262160:FKU262163 FUQ262160:FUQ262163 GEM262160:GEM262163 GOI262160:GOI262163 GYE262160:GYE262163 HIA262160:HIA262163 HRW262160:HRW262163 IBS262160:IBS262163 ILO262160:ILO262163 IVK262160:IVK262163 JFG262160:JFG262163 JPC262160:JPC262163 JYY262160:JYY262163 KIU262160:KIU262163 KSQ262160:KSQ262163 LCM262160:LCM262163 LMI262160:LMI262163 LWE262160:LWE262163 MGA262160:MGA262163 MPW262160:MPW262163 MZS262160:MZS262163 NJO262160:NJO262163 NTK262160:NTK262163 ODG262160:ODG262163 ONC262160:ONC262163 OWY262160:OWY262163 PGU262160:PGU262163 PQQ262160:PQQ262163 QAM262160:QAM262163 QKI262160:QKI262163 QUE262160:QUE262163 REA262160:REA262163 RNW262160:RNW262163 RXS262160:RXS262163 SHO262160:SHO262163 SRK262160:SRK262163 TBG262160:TBG262163 TLC262160:TLC262163 TUY262160:TUY262163 UEU262160:UEU262163 UOQ262160:UOQ262163 UYM262160:UYM262163 VII262160:VII262163 VSE262160:VSE262163 WCA262160:WCA262163 WLW262160:WLW262163 WVS262160:WVS262163 L327696:L327699 JG327696:JG327699 TC327696:TC327699 ACY327696:ACY327699 AMU327696:AMU327699 AWQ327696:AWQ327699 BGM327696:BGM327699 BQI327696:BQI327699 CAE327696:CAE327699 CKA327696:CKA327699 CTW327696:CTW327699 DDS327696:DDS327699 DNO327696:DNO327699 DXK327696:DXK327699 EHG327696:EHG327699 ERC327696:ERC327699 FAY327696:FAY327699 FKU327696:FKU327699 FUQ327696:FUQ327699 GEM327696:GEM327699 GOI327696:GOI327699 GYE327696:GYE327699 HIA327696:HIA327699 HRW327696:HRW327699 IBS327696:IBS327699 ILO327696:ILO327699 IVK327696:IVK327699 JFG327696:JFG327699 JPC327696:JPC327699 JYY327696:JYY327699 KIU327696:KIU327699 KSQ327696:KSQ327699 LCM327696:LCM327699 LMI327696:LMI327699 LWE327696:LWE327699 MGA327696:MGA327699 MPW327696:MPW327699 MZS327696:MZS327699 NJO327696:NJO327699 NTK327696:NTK327699 ODG327696:ODG327699 ONC327696:ONC327699 OWY327696:OWY327699 PGU327696:PGU327699 PQQ327696:PQQ327699 QAM327696:QAM327699 QKI327696:QKI327699 QUE327696:QUE327699 REA327696:REA327699 RNW327696:RNW327699 RXS327696:RXS327699 SHO327696:SHO327699 SRK327696:SRK327699 TBG327696:TBG327699 TLC327696:TLC327699 TUY327696:TUY327699 UEU327696:UEU327699 UOQ327696:UOQ327699 UYM327696:UYM327699 VII327696:VII327699 VSE327696:VSE327699 WCA327696:WCA327699 WLW327696:WLW327699 WVS327696:WVS327699 L393232:L393235 JG393232:JG393235 TC393232:TC393235 ACY393232:ACY393235 AMU393232:AMU393235 AWQ393232:AWQ393235 BGM393232:BGM393235 BQI393232:BQI393235 CAE393232:CAE393235 CKA393232:CKA393235 CTW393232:CTW393235 DDS393232:DDS393235 DNO393232:DNO393235 DXK393232:DXK393235 EHG393232:EHG393235 ERC393232:ERC393235 FAY393232:FAY393235 FKU393232:FKU393235 FUQ393232:FUQ393235 GEM393232:GEM393235 GOI393232:GOI393235 GYE393232:GYE393235 HIA393232:HIA393235 HRW393232:HRW393235 IBS393232:IBS393235 ILO393232:ILO393235 IVK393232:IVK393235 JFG393232:JFG393235 JPC393232:JPC393235 JYY393232:JYY393235 KIU393232:KIU393235 KSQ393232:KSQ393235 LCM393232:LCM393235 LMI393232:LMI393235 LWE393232:LWE393235 MGA393232:MGA393235 MPW393232:MPW393235 MZS393232:MZS393235 NJO393232:NJO393235 NTK393232:NTK393235 ODG393232:ODG393235 ONC393232:ONC393235 OWY393232:OWY393235 PGU393232:PGU393235 PQQ393232:PQQ393235 QAM393232:QAM393235 QKI393232:QKI393235 QUE393232:QUE393235 REA393232:REA393235 RNW393232:RNW393235 RXS393232:RXS393235 SHO393232:SHO393235 SRK393232:SRK393235 TBG393232:TBG393235 TLC393232:TLC393235 TUY393232:TUY393235 UEU393232:UEU393235 UOQ393232:UOQ393235 UYM393232:UYM393235 VII393232:VII393235 VSE393232:VSE393235 WCA393232:WCA393235 WLW393232:WLW393235 WVS393232:WVS393235 L458768:L458771 JG458768:JG458771 TC458768:TC458771 ACY458768:ACY458771 AMU458768:AMU458771 AWQ458768:AWQ458771 BGM458768:BGM458771 BQI458768:BQI458771 CAE458768:CAE458771 CKA458768:CKA458771 CTW458768:CTW458771 DDS458768:DDS458771 DNO458768:DNO458771 DXK458768:DXK458771 EHG458768:EHG458771 ERC458768:ERC458771 FAY458768:FAY458771 FKU458768:FKU458771 FUQ458768:FUQ458771 GEM458768:GEM458771 GOI458768:GOI458771 GYE458768:GYE458771 HIA458768:HIA458771 HRW458768:HRW458771 IBS458768:IBS458771 ILO458768:ILO458771 IVK458768:IVK458771 JFG458768:JFG458771 JPC458768:JPC458771 JYY458768:JYY458771 KIU458768:KIU458771 KSQ458768:KSQ458771 LCM458768:LCM458771 LMI458768:LMI458771 LWE458768:LWE458771 MGA458768:MGA458771 MPW458768:MPW458771 MZS458768:MZS458771 NJO458768:NJO458771 NTK458768:NTK458771 ODG458768:ODG458771 ONC458768:ONC458771 OWY458768:OWY458771 PGU458768:PGU458771 PQQ458768:PQQ458771 QAM458768:QAM458771 QKI458768:QKI458771 QUE458768:QUE458771 REA458768:REA458771 RNW458768:RNW458771 RXS458768:RXS458771 SHO458768:SHO458771 SRK458768:SRK458771 TBG458768:TBG458771 TLC458768:TLC458771 TUY458768:TUY458771 UEU458768:UEU458771 UOQ458768:UOQ458771 UYM458768:UYM458771 VII458768:VII458771 VSE458768:VSE458771 WCA458768:WCA458771 WLW458768:WLW458771 WVS458768:WVS458771 L524304:L524307 JG524304:JG524307 TC524304:TC524307 ACY524304:ACY524307 AMU524304:AMU524307 AWQ524304:AWQ524307 BGM524304:BGM524307 BQI524304:BQI524307 CAE524304:CAE524307 CKA524304:CKA524307 CTW524304:CTW524307 DDS524304:DDS524307 DNO524304:DNO524307 DXK524304:DXK524307 EHG524304:EHG524307 ERC524304:ERC524307 FAY524304:FAY524307 FKU524304:FKU524307 FUQ524304:FUQ524307 GEM524304:GEM524307 GOI524304:GOI524307 GYE524304:GYE524307 HIA524304:HIA524307 HRW524304:HRW524307 IBS524304:IBS524307 ILO524304:ILO524307 IVK524304:IVK524307 JFG524304:JFG524307 JPC524304:JPC524307 JYY524304:JYY524307 KIU524304:KIU524307 KSQ524304:KSQ524307 LCM524304:LCM524307 LMI524304:LMI524307 LWE524304:LWE524307 MGA524304:MGA524307 MPW524304:MPW524307 MZS524304:MZS524307 NJO524304:NJO524307 NTK524304:NTK524307 ODG524304:ODG524307 ONC524304:ONC524307 OWY524304:OWY524307 PGU524304:PGU524307 PQQ524304:PQQ524307 QAM524304:QAM524307 QKI524304:QKI524307 QUE524304:QUE524307 REA524304:REA524307 RNW524304:RNW524307 RXS524304:RXS524307 SHO524304:SHO524307 SRK524304:SRK524307 TBG524304:TBG524307 TLC524304:TLC524307 TUY524304:TUY524307 UEU524304:UEU524307 UOQ524304:UOQ524307 UYM524304:UYM524307 VII524304:VII524307 VSE524304:VSE524307 WCA524304:WCA524307 WLW524304:WLW524307 WVS524304:WVS524307 L589840:L589843 JG589840:JG589843 TC589840:TC589843 ACY589840:ACY589843 AMU589840:AMU589843 AWQ589840:AWQ589843 BGM589840:BGM589843 BQI589840:BQI589843 CAE589840:CAE589843 CKA589840:CKA589843 CTW589840:CTW589843 DDS589840:DDS589843 DNO589840:DNO589843 DXK589840:DXK589843 EHG589840:EHG589843 ERC589840:ERC589843 FAY589840:FAY589843 FKU589840:FKU589843 FUQ589840:FUQ589843 GEM589840:GEM589843 GOI589840:GOI589843 GYE589840:GYE589843 HIA589840:HIA589843 HRW589840:HRW589843 IBS589840:IBS589843 ILO589840:ILO589843 IVK589840:IVK589843 JFG589840:JFG589843 JPC589840:JPC589843 JYY589840:JYY589843 KIU589840:KIU589843 KSQ589840:KSQ589843 LCM589840:LCM589843 LMI589840:LMI589843 LWE589840:LWE589843 MGA589840:MGA589843 MPW589840:MPW589843 MZS589840:MZS589843 NJO589840:NJO589843 NTK589840:NTK589843 ODG589840:ODG589843 ONC589840:ONC589843 OWY589840:OWY589843 PGU589840:PGU589843 PQQ589840:PQQ589843 QAM589840:QAM589843 QKI589840:QKI589843 QUE589840:QUE589843 REA589840:REA589843 RNW589840:RNW589843 RXS589840:RXS589843 SHO589840:SHO589843 SRK589840:SRK589843 TBG589840:TBG589843 TLC589840:TLC589843 TUY589840:TUY589843 UEU589840:UEU589843 UOQ589840:UOQ589843 UYM589840:UYM589843 VII589840:VII589843 VSE589840:VSE589843 WCA589840:WCA589843 WLW589840:WLW589843 WVS589840:WVS589843 L655376:L655379 JG655376:JG655379 TC655376:TC655379 ACY655376:ACY655379 AMU655376:AMU655379 AWQ655376:AWQ655379 BGM655376:BGM655379 BQI655376:BQI655379 CAE655376:CAE655379 CKA655376:CKA655379 CTW655376:CTW655379 DDS655376:DDS655379 DNO655376:DNO655379 DXK655376:DXK655379 EHG655376:EHG655379 ERC655376:ERC655379 FAY655376:FAY655379 FKU655376:FKU655379 FUQ655376:FUQ655379 GEM655376:GEM655379 GOI655376:GOI655379 GYE655376:GYE655379 HIA655376:HIA655379 HRW655376:HRW655379 IBS655376:IBS655379 ILO655376:ILO655379 IVK655376:IVK655379 JFG655376:JFG655379 JPC655376:JPC655379 JYY655376:JYY655379 KIU655376:KIU655379 KSQ655376:KSQ655379 LCM655376:LCM655379 LMI655376:LMI655379 LWE655376:LWE655379 MGA655376:MGA655379 MPW655376:MPW655379 MZS655376:MZS655379 NJO655376:NJO655379 NTK655376:NTK655379 ODG655376:ODG655379 ONC655376:ONC655379 OWY655376:OWY655379 PGU655376:PGU655379 PQQ655376:PQQ655379 QAM655376:QAM655379 QKI655376:QKI655379 QUE655376:QUE655379 REA655376:REA655379 RNW655376:RNW655379 RXS655376:RXS655379 SHO655376:SHO655379 SRK655376:SRK655379 TBG655376:TBG655379 TLC655376:TLC655379 TUY655376:TUY655379 UEU655376:UEU655379 UOQ655376:UOQ655379 UYM655376:UYM655379 VII655376:VII655379 VSE655376:VSE655379 WCA655376:WCA655379 WLW655376:WLW655379 WVS655376:WVS655379 L720912:L720915 JG720912:JG720915 TC720912:TC720915 ACY720912:ACY720915 AMU720912:AMU720915 AWQ720912:AWQ720915 BGM720912:BGM720915 BQI720912:BQI720915 CAE720912:CAE720915 CKA720912:CKA720915 CTW720912:CTW720915 DDS720912:DDS720915 DNO720912:DNO720915 DXK720912:DXK720915 EHG720912:EHG720915 ERC720912:ERC720915 FAY720912:FAY720915 FKU720912:FKU720915 FUQ720912:FUQ720915 GEM720912:GEM720915 GOI720912:GOI720915 GYE720912:GYE720915 HIA720912:HIA720915 HRW720912:HRW720915 IBS720912:IBS720915 ILO720912:ILO720915 IVK720912:IVK720915 JFG720912:JFG720915 JPC720912:JPC720915 JYY720912:JYY720915 KIU720912:KIU720915 KSQ720912:KSQ720915 LCM720912:LCM720915 LMI720912:LMI720915 LWE720912:LWE720915 MGA720912:MGA720915 MPW720912:MPW720915 MZS720912:MZS720915 NJO720912:NJO720915 NTK720912:NTK720915 ODG720912:ODG720915 ONC720912:ONC720915 OWY720912:OWY720915 PGU720912:PGU720915 PQQ720912:PQQ720915 QAM720912:QAM720915 QKI720912:QKI720915 QUE720912:QUE720915 REA720912:REA720915 RNW720912:RNW720915 RXS720912:RXS720915 SHO720912:SHO720915 SRK720912:SRK720915 TBG720912:TBG720915 TLC720912:TLC720915 TUY720912:TUY720915 UEU720912:UEU720915 UOQ720912:UOQ720915 UYM720912:UYM720915 VII720912:VII720915 VSE720912:VSE720915 WCA720912:WCA720915 WLW720912:WLW720915 WVS720912:WVS720915 L786448:L786451 JG786448:JG786451 TC786448:TC786451 ACY786448:ACY786451 AMU786448:AMU786451 AWQ786448:AWQ786451 BGM786448:BGM786451 BQI786448:BQI786451 CAE786448:CAE786451 CKA786448:CKA786451 CTW786448:CTW786451 DDS786448:DDS786451 DNO786448:DNO786451 DXK786448:DXK786451 EHG786448:EHG786451 ERC786448:ERC786451 FAY786448:FAY786451 FKU786448:FKU786451 FUQ786448:FUQ786451 GEM786448:GEM786451 GOI786448:GOI786451 GYE786448:GYE786451 HIA786448:HIA786451 HRW786448:HRW786451 IBS786448:IBS786451 ILO786448:ILO786451 IVK786448:IVK786451 JFG786448:JFG786451 JPC786448:JPC786451 JYY786448:JYY786451 KIU786448:KIU786451 KSQ786448:KSQ786451 LCM786448:LCM786451 LMI786448:LMI786451 LWE786448:LWE786451 MGA786448:MGA786451 MPW786448:MPW786451 MZS786448:MZS786451 NJO786448:NJO786451 NTK786448:NTK786451 ODG786448:ODG786451 ONC786448:ONC786451 OWY786448:OWY786451 PGU786448:PGU786451 PQQ786448:PQQ786451 QAM786448:QAM786451 QKI786448:QKI786451 QUE786448:QUE786451 REA786448:REA786451 RNW786448:RNW786451 RXS786448:RXS786451 SHO786448:SHO786451 SRK786448:SRK786451 TBG786448:TBG786451 TLC786448:TLC786451 TUY786448:TUY786451 UEU786448:UEU786451 UOQ786448:UOQ786451 UYM786448:UYM786451 VII786448:VII786451 VSE786448:VSE786451 WCA786448:WCA786451 WLW786448:WLW786451 WVS786448:WVS786451 L851984:L851987 JG851984:JG851987 TC851984:TC851987 ACY851984:ACY851987 AMU851984:AMU851987 AWQ851984:AWQ851987 BGM851984:BGM851987 BQI851984:BQI851987 CAE851984:CAE851987 CKA851984:CKA851987 CTW851984:CTW851987 DDS851984:DDS851987 DNO851984:DNO851987 DXK851984:DXK851987 EHG851984:EHG851987 ERC851984:ERC851987 FAY851984:FAY851987 FKU851984:FKU851987 FUQ851984:FUQ851987 GEM851984:GEM851987 GOI851984:GOI851987 GYE851984:GYE851987 HIA851984:HIA851987 HRW851984:HRW851987 IBS851984:IBS851987 ILO851984:ILO851987 IVK851984:IVK851987 JFG851984:JFG851987 JPC851984:JPC851987 JYY851984:JYY851987 KIU851984:KIU851987 KSQ851984:KSQ851987 LCM851984:LCM851987 LMI851984:LMI851987 LWE851984:LWE851987 MGA851984:MGA851987 MPW851984:MPW851987 MZS851984:MZS851987 NJO851984:NJO851987 NTK851984:NTK851987 ODG851984:ODG851987 ONC851984:ONC851987 OWY851984:OWY851987 PGU851984:PGU851987 PQQ851984:PQQ851987 QAM851984:QAM851987 QKI851984:QKI851987 QUE851984:QUE851987 REA851984:REA851987 RNW851984:RNW851987 RXS851984:RXS851987 SHO851984:SHO851987 SRK851984:SRK851987 TBG851984:TBG851987 TLC851984:TLC851987 TUY851984:TUY851987 UEU851984:UEU851987 UOQ851984:UOQ851987 UYM851984:UYM851987 VII851984:VII851987 VSE851984:VSE851987 WCA851984:WCA851987 WLW851984:WLW851987 WVS851984:WVS851987 L917520:L917523 JG917520:JG917523 TC917520:TC917523 ACY917520:ACY917523 AMU917520:AMU917523 AWQ917520:AWQ917523 BGM917520:BGM917523 BQI917520:BQI917523 CAE917520:CAE917523 CKA917520:CKA917523 CTW917520:CTW917523 DDS917520:DDS917523 DNO917520:DNO917523 DXK917520:DXK917523 EHG917520:EHG917523 ERC917520:ERC917523 FAY917520:FAY917523 FKU917520:FKU917523 FUQ917520:FUQ917523 GEM917520:GEM917523 GOI917520:GOI917523 GYE917520:GYE917523 HIA917520:HIA917523 HRW917520:HRW917523 IBS917520:IBS917523 ILO917520:ILO917523 IVK917520:IVK917523 JFG917520:JFG917523 JPC917520:JPC917523 JYY917520:JYY917523 KIU917520:KIU917523 KSQ917520:KSQ917523 LCM917520:LCM917523 LMI917520:LMI917523 LWE917520:LWE917523 MGA917520:MGA917523 MPW917520:MPW917523 MZS917520:MZS917523 NJO917520:NJO917523 NTK917520:NTK917523 ODG917520:ODG917523 ONC917520:ONC917523 OWY917520:OWY917523 PGU917520:PGU917523 PQQ917520:PQQ917523 QAM917520:QAM917523 QKI917520:QKI917523 QUE917520:QUE917523 REA917520:REA917523 RNW917520:RNW917523 RXS917520:RXS917523 SHO917520:SHO917523 SRK917520:SRK917523 TBG917520:TBG917523 TLC917520:TLC917523 TUY917520:TUY917523 UEU917520:UEU917523 UOQ917520:UOQ917523 UYM917520:UYM917523 VII917520:VII917523 VSE917520:VSE917523 WCA917520:WCA917523 WLW917520:WLW917523 WVS917520:WVS917523 L983056:L983059 JG983056:JG983059 TC983056:TC983059 ACY983056:ACY983059 AMU983056:AMU983059 AWQ983056:AWQ983059 BGM983056:BGM983059 BQI983056:BQI983059 CAE983056:CAE983059 CKA983056:CKA983059 CTW983056:CTW983059 DDS983056:DDS983059 DNO983056:DNO983059 DXK983056:DXK983059 EHG983056:EHG983059 ERC983056:ERC983059 FAY983056:FAY983059 FKU983056:FKU983059 FUQ983056:FUQ983059 GEM983056:GEM983059 GOI983056:GOI983059 GYE983056:GYE983059 HIA983056:HIA983059 HRW983056:HRW983059 IBS983056:IBS983059 ILO983056:ILO983059 IVK983056:IVK983059 JFG983056:JFG983059 JPC983056:JPC983059 JYY983056:JYY983059 KIU983056:KIU983059 KSQ983056:KSQ983059 LCM983056:LCM983059 LMI983056:LMI983059 LWE983056:LWE983059 MGA983056:MGA983059 MPW983056:MPW983059 MZS983056:MZS983059 NJO983056:NJO983059 NTK983056:NTK983059 ODG983056:ODG983059 ONC983056:ONC983059 OWY983056:OWY983059 PGU983056:PGU983059 PQQ983056:PQQ983059 QAM983056:QAM983059 QKI983056:QKI983059 QUE983056:QUE983059 REA983056:REA983059 RNW983056:RNW983059 RXS983056:RXS983059 SHO983056:SHO983059 SRK983056:SRK983059 TBG983056:TBG983059 TLC983056:TLC983059 TUY983056:TUY983059 UEU983056:UEU983059 UOQ983056:UOQ983059 UYM983056:UYM983059 VII983056:VII983059 VSE983056:VSE983059 WCA983056:WCA983059 WLW983056:WLW983059 WVS983056:WVS983059 L7:L12 JG7:JG12 TC7:TC12 ACY7:ACY12 AMU7:AMU12 AWQ7:AWQ12 BGM7:BGM12 BQI7:BQI12 CAE7:CAE12 CKA7:CKA12 CTW7:CTW12 DDS7:DDS12 DNO7:DNO12 DXK7:DXK12 EHG7:EHG12 ERC7:ERC12 FAY7:FAY12 FKU7:FKU12 FUQ7:FUQ12 GEM7:GEM12 GOI7:GOI12 GYE7:GYE12 HIA7:HIA12 HRW7:HRW12 IBS7:IBS12 ILO7:ILO12 IVK7:IVK12 JFG7:JFG12 JPC7:JPC12 JYY7:JYY12 KIU7:KIU12 KSQ7:KSQ12 LCM7:LCM12 LMI7:LMI12 LWE7:LWE12 MGA7:MGA12 MPW7:MPW12 MZS7:MZS12 NJO7:NJO12 NTK7:NTK12 ODG7:ODG12 ONC7:ONC12 OWY7:OWY12 PGU7:PGU12 PQQ7:PQQ12 QAM7:QAM12 QKI7:QKI12 QUE7:QUE12 REA7:REA12 RNW7:RNW12 RXS7:RXS12 SHO7:SHO12 SRK7:SRK12 TBG7:TBG12 TLC7:TLC12 TUY7:TUY12 UEU7:UEU12 UOQ7:UOQ12 UYM7:UYM12 VII7:VII12 VSE7:VSE12 WCA7:WCA12 WLW7:WLW12 WVS7:WVS12 L65545:L65550 JG65545:JG65550 TC65545:TC65550 ACY65545:ACY65550 AMU65545:AMU65550 AWQ65545:AWQ65550 BGM65545:BGM65550 BQI65545:BQI65550 CAE65545:CAE65550 CKA65545:CKA65550 CTW65545:CTW65550 DDS65545:DDS65550 DNO65545:DNO65550 DXK65545:DXK65550 EHG65545:EHG65550 ERC65545:ERC65550 FAY65545:FAY65550 FKU65545:FKU65550 FUQ65545:FUQ65550 GEM65545:GEM65550 GOI65545:GOI65550 GYE65545:GYE65550 HIA65545:HIA65550 HRW65545:HRW65550 IBS65545:IBS65550 ILO65545:ILO65550 IVK65545:IVK65550 JFG65545:JFG65550 JPC65545:JPC65550 JYY65545:JYY65550 KIU65545:KIU65550 KSQ65545:KSQ65550 LCM65545:LCM65550 LMI65545:LMI65550 LWE65545:LWE65550 MGA65545:MGA65550 MPW65545:MPW65550 MZS65545:MZS65550 NJO65545:NJO65550 NTK65545:NTK65550 ODG65545:ODG65550 ONC65545:ONC65550 OWY65545:OWY65550 PGU65545:PGU65550 PQQ65545:PQQ65550 QAM65545:QAM65550 QKI65545:QKI65550 QUE65545:QUE65550 REA65545:REA65550 RNW65545:RNW65550 RXS65545:RXS65550 SHO65545:SHO65550 SRK65545:SRK65550 TBG65545:TBG65550 TLC65545:TLC65550 TUY65545:TUY65550 UEU65545:UEU65550 UOQ65545:UOQ65550 UYM65545:UYM65550 VII65545:VII65550 VSE65545:VSE65550 WCA65545:WCA65550 WLW65545:WLW65550 WVS65545:WVS65550 L131081:L131086 JG131081:JG131086 TC131081:TC131086 ACY131081:ACY131086 AMU131081:AMU131086 AWQ131081:AWQ131086 BGM131081:BGM131086 BQI131081:BQI131086 CAE131081:CAE131086 CKA131081:CKA131086 CTW131081:CTW131086 DDS131081:DDS131086 DNO131081:DNO131086 DXK131081:DXK131086 EHG131081:EHG131086 ERC131081:ERC131086 FAY131081:FAY131086 FKU131081:FKU131086 FUQ131081:FUQ131086 GEM131081:GEM131086 GOI131081:GOI131086 GYE131081:GYE131086 HIA131081:HIA131086 HRW131081:HRW131086 IBS131081:IBS131086 ILO131081:ILO131086 IVK131081:IVK131086 JFG131081:JFG131086 JPC131081:JPC131086 JYY131081:JYY131086 KIU131081:KIU131086 KSQ131081:KSQ131086 LCM131081:LCM131086 LMI131081:LMI131086 LWE131081:LWE131086 MGA131081:MGA131086 MPW131081:MPW131086 MZS131081:MZS131086 NJO131081:NJO131086 NTK131081:NTK131086 ODG131081:ODG131086 ONC131081:ONC131086 OWY131081:OWY131086 PGU131081:PGU131086 PQQ131081:PQQ131086 QAM131081:QAM131086 QKI131081:QKI131086 QUE131081:QUE131086 REA131081:REA131086 RNW131081:RNW131086 RXS131081:RXS131086 SHO131081:SHO131086 SRK131081:SRK131086 TBG131081:TBG131086 TLC131081:TLC131086 TUY131081:TUY131086 UEU131081:UEU131086 UOQ131081:UOQ131086 UYM131081:UYM131086 VII131081:VII131086 VSE131081:VSE131086 WCA131081:WCA131086 WLW131081:WLW131086 WVS131081:WVS131086 L196617:L196622 JG196617:JG196622 TC196617:TC196622 ACY196617:ACY196622 AMU196617:AMU196622 AWQ196617:AWQ196622 BGM196617:BGM196622 BQI196617:BQI196622 CAE196617:CAE196622 CKA196617:CKA196622 CTW196617:CTW196622 DDS196617:DDS196622 DNO196617:DNO196622 DXK196617:DXK196622 EHG196617:EHG196622 ERC196617:ERC196622 FAY196617:FAY196622 FKU196617:FKU196622 FUQ196617:FUQ196622 GEM196617:GEM196622 GOI196617:GOI196622 GYE196617:GYE196622 HIA196617:HIA196622 HRW196617:HRW196622 IBS196617:IBS196622 ILO196617:ILO196622 IVK196617:IVK196622 JFG196617:JFG196622 JPC196617:JPC196622 JYY196617:JYY196622 KIU196617:KIU196622 KSQ196617:KSQ196622 LCM196617:LCM196622 LMI196617:LMI196622 LWE196617:LWE196622 MGA196617:MGA196622 MPW196617:MPW196622 MZS196617:MZS196622 NJO196617:NJO196622 NTK196617:NTK196622 ODG196617:ODG196622 ONC196617:ONC196622 OWY196617:OWY196622 PGU196617:PGU196622 PQQ196617:PQQ196622 QAM196617:QAM196622 QKI196617:QKI196622 QUE196617:QUE196622 REA196617:REA196622 RNW196617:RNW196622 RXS196617:RXS196622 SHO196617:SHO196622 SRK196617:SRK196622 TBG196617:TBG196622 TLC196617:TLC196622 TUY196617:TUY196622 UEU196617:UEU196622 UOQ196617:UOQ196622 UYM196617:UYM196622 VII196617:VII196622 VSE196617:VSE196622 WCA196617:WCA196622 WLW196617:WLW196622 WVS196617:WVS196622 L262153:L262158 JG262153:JG262158 TC262153:TC262158 ACY262153:ACY262158 AMU262153:AMU262158 AWQ262153:AWQ262158 BGM262153:BGM262158 BQI262153:BQI262158 CAE262153:CAE262158 CKA262153:CKA262158 CTW262153:CTW262158 DDS262153:DDS262158 DNO262153:DNO262158 DXK262153:DXK262158 EHG262153:EHG262158 ERC262153:ERC262158 FAY262153:FAY262158 FKU262153:FKU262158 FUQ262153:FUQ262158 GEM262153:GEM262158 GOI262153:GOI262158 GYE262153:GYE262158 HIA262153:HIA262158 HRW262153:HRW262158 IBS262153:IBS262158 ILO262153:ILO262158 IVK262153:IVK262158 JFG262153:JFG262158 JPC262153:JPC262158 JYY262153:JYY262158 KIU262153:KIU262158 KSQ262153:KSQ262158 LCM262153:LCM262158 LMI262153:LMI262158 LWE262153:LWE262158 MGA262153:MGA262158 MPW262153:MPW262158 MZS262153:MZS262158 NJO262153:NJO262158 NTK262153:NTK262158 ODG262153:ODG262158 ONC262153:ONC262158 OWY262153:OWY262158 PGU262153:PGU262158 PQQ262153:PQQ262158 QAM262153:QAM262158 QKI262153:QKI262158 QUE262153:QUE262158 REA262153:REA262158 RNW262153:RNW262158 RXS262153:RXS262158 SHO262153:SHO262158 SRK262153:SRK262158 TBG262153:TBG262158 TLC262153:TLC262158 TUY262153:TUY262158 UEU262153:UEU262158 UOQ262153:UOQ262158 UYM262153:UYM262158 VII262153:VII262158 VSE262153:VSE262158 WCA262153:WCA262158 WLW262153:WLW262158 WVS262153:WVS262158 L327689:L327694 JG327689:JG327694 TC327689:TC327694 ACY327689:ACY327694 AMU327689:AMU327694 AWQ327689:AWQ327694 BGM327689:BGM327694 BQI327689:BQI327694 CAE327689:CAE327694 CKA327689:CKA327694 CTW327689:CTW327694 DDS327689:DDS327694 DNO327689:DNO327694 DXK327689:DXK327694 EHG327689:EHG327694 ERC327689:ERC327694 FAY327689:FAY327694 FKU327689:FKU327694 FUQ327689:FUQ327694 GEM327689:GEM327694 GOI327689:GOI327694 GYE327689:GYE327694 HIA327689:HIA327694 HRW327689:HRW327694 IBS327689:IBS327694 ILO327689:ILO327694 IVK327689:IVK327694 JFG327689:JFG327694 JPC327689:JPC327694 JYY327689:JYY327694 KIU327689:KIU327694 KSQ327689:KSQ327694 LCM327689:LCM327694 LMI327689:LMI327694 LWE327689:LWE327694 MGA327689:MGA327694 MPW327689:MPW327694 MZS327689:MZS327694 NJO327689:NJO327694 NTK327689:NTK327694 ODG327689:ODG327694 ONC327689:ONC327694 OWY327689:OWY327694 PGU327689:PGU327694 PQQ327689:PQQ327694 QAM327689:QAM327694 QKI327689:QKI327694 QUE327689:QUE327694 REA327689:REA327694 RNW327689:RNW327694 RXS327689:RXS327694 SHO327689:SHO327694 SRK327689:SRK327694 TBG327689:TBG327694 TLC327689:TLC327694 TUY327689:TUY327694 UEU327689:UEU327694 UOQ327689:UOQ327694 UYM327689:UYM327694 VII327689:VII327694 VSE327689:VSE327694 WCA327689:WCA327694 WLW327689:WLW327694 WVS327689:WVS327694 L393225:L393230 JG393225:JG393230 TC393225:TC393230 ACY393225:ACY393230 AMU393225:AMU393230 AWQ393225:AWQ393230 BGM393225:BGM393230 BQI393225:BQI393230 CAE393225:CAE393230 CKA393225:CKA393230 CTW393225:CTW393230 DDS393225:DDS393230 DNO393225:DNO393230 DXK393225:DXK393230 EHG393225:EHG393230 ERC393225:ERC393230 FAY393225:FAY393230 FKU393225:FKU393230 FUQ393225:FUQ393230 GEM393225:GEM393230 GOI393225:GOI393230 GYE393225:GYE393230 HIA393225:HIA393230 HRW393225:HRW393230 IBS393225:IBS393230 ILO393225:ILO393230 IVK393225:IVK393230 JFG393225:JFG393230 JPC393225:JPC393230 JYY393225:JYY393230 KIU393225:KIU393230 KSQ393225:KSQ393230 LCM393225:LCM393230 LMI393225:LMI393230 LWE393225:LWE393230 MGA393225:MGA393230 MPW393225:MPW393230 MZS393225:MZS393230 NJO393225:NJO393230 NTK393225:NTK393230 ODG393225:ODG393230 ONC393225:ONC393230 OWY393225:OWY393230 PGU393225:PGU393230 PQQ393225:PQQ393230 QAM393225:QAM393230 QKI393225:QKI393230 QUE393225:QUE393230 REA393225:REA393230 RNW393225:RNW393230 RXS393225:RXS393230 SHO393225:SHO393230 SRK393225:SRK393230 TBG393225:TBG393230 TLC393225:TLC393230 TUY393225:TUY393230 UEU393225:UEU393230 UOQ393225:UOQ393230 UYM393225:UYM393230 VII393225:VII393230 VSE393225:VSE393230 WCA393225:WCA393230 WLW393225:WLW393230 WVS393225:WVS393230 L458761:L458766 JG458761:JG458766 TC458761:TC458766 ACY458761:ACY458766 AMU458761:AMU458766 AWQ458761:AWQ458766 BGM458761:BGM458766 BQI458761:BQI458766 CAE458761:CAE458766 CKA458761:CKA458766 CTW458761:CTW458766 DDS458761:DDS458766 DNO458761:DNO458766 DXK458761:DXK458766 EHG458761:EHG458766 ERC458761:ERC458766 FAY458761:FAY458766 FKU458761:FKU458766 FUQ458761:FUQ458766 GEM458761:GEM458766 GOI458761:GOI458766 GYE458761:GYE458766 HIA458761:HIA458766 HRW458761:HRW458766 IBS458761:IBS458766 ILO458761:ILO458766 IVK458761:IVK458766 JFG458761:JFG458766 JPC458761:JPC458766 JYY458761:JYY458766 KIU458761:KIU458766 KSQ458761:KSQ458766 LCM458761:LCM458766 LMI458761:LMI458766 LWE458761:LWE458766 MGA458761:MGA458766 MPW458761:MPW458766 MZS458761:MZS458766 NJO458761:NJO458766 NTK458761:NTK458766 ODG458761:ODG458766 ONC458761:ONC458766 OWY458761:OWY458766 PGU458761:PGU458766 PQQ458761:PQQ458766 QAM458761:QAM458766 QKI458761:QKI458766 QUE458761:QUE458766 REA458761:REA458766 RNW458761:RNW458766 RXS458761:RXS458766 SHO458761:SHO458766 SRK458761:SRK458766 TBG458761:TBG458766 TLC458761:TLC458766 TUY458761:TUY458766 UEU458761:UEU458766 UOQ458761:UOQ458766 UYM458761:UYM458766 VII458761:VII458766 VSE458761:VSE458766 WCA458761:WCA458766 WLW458761:WLW458766 WVS458761:WVS458766 L524297:L524302 JG524297:JG524302 TC524297:TC524302 ACY524297:ACY524302 AMU524297:AMU524302 AWQ524297:AWQ524302 BGM524297:BGM524302 BQI524297:BQI524302 CAE524297:CAE524302 CKA524297:CKA524302 CTW524297:CTW524302 DDS524297:DDS524302 DNO524297:DNO524302 DXK524297:DXK524302 EHG524297:EHG524302 ERC524297:ERC524302 FAY524297:FAY524302 FKU524297:FKU524302 FUQ524297:FUQ524302 GEM524297:GEM524302 GOI524297:GOI524302 GYE524297:GYE524302 HIA524297:HIA524302 HRW524297:HRW524302 IBS524297:IBS524302 ILO524297:ILO524302 IVK524297:IVK524302 JFG524297:JFG524302 JPC524297:JPC524302 JYY524297:JYY524302 KIU524297:KIU524302 KSQ524297:KSQ524302 LCM524297:LCM524302 LMI524297:LMI524302 LWE524297:LWE524302 MGA524297:MGA524302 MPW524297:MPW524302 MZS524297:MZS524302 NJO524297:NJO524302 NTK524297:NTK524302 ODG524297:ODG524302 ONC524297:ONC524302 OWY524297:OWY524302 PGU524297:PGU524302 PQQ524297:PQQ524302 QAM524297:QAM524302 QKI524297:QKI524302 QUE524297:QUE524302 REA524297:REA524302 RNW524297:RNW524302 RXS524297:RXS524302 SHO524297:SHO524302 SRK524297:SRK524302 TBG524297:TBG524302 TLC524297:TLC524302 TUY524297:TUY524302 UEU524297:UEU524302 UOQ524297:UOQ524302 UYM524297:UYM524302 VII524297:VII524302 VSE524297:VSE524302 WCA524297:WCA524302 WLW524297:WLW524302 WVS524297:WVS524302 L589833:L589838 JG589833:JG589838 TC589833:TC589838 ACY589833:ACY589838 AMU589833:AMU589838 AWQ589833:AWQ589838 BGM589833:BGM589838 BQI589833:BQI589838 CAE589833:CAE589838 CKA589833:CKA589838 CTW589833:CTW589838 DDS589833:DDS589838 DNO589833:DNO589838 DXK589833:DXK589838 EHG589833:EHG589838 ERC589833:ERC589838 FAY589833:FAY589838 FKU589833:FKU589838 FUQ589833:FUQ589838 GEM589833:GEM589838 GOI589833:GOI589838 GYE589833:GYE589838 HIA589833:HIA589838 HRW589833:HRW589838 IBS589833:IBS589838 ILO589833:ILO589838 IVK589833:IVK589838 JFG589833:JFG589838 JPC589833:JPC589838 JYY589833:JYY589838 KIU589833:KIU589838 KSQ589833:KSQ589838 LCM589833:LCM589838 LMI589833:LMI589838 LWE589833:LWE589838 MGA589833:MGA589838 MPW589833:MPW589838 MZS589833:MZS589838 NJO589833:NJO589838 NTK589833:NTK589838 ODG589833:ODG589838 ONC589833:ONC589838 OWY589833:OWY589838 PGU589833:PGU589838 PQQ589833:PQQ589838 QAM589833:QAM589838 QKI589833:QKI589838 QUE589833:QUE589838 REA589833:REA589838 RNW589833:RNW589838 RXS589833:RXS589838 SHO589833:SHO589838 SRK589833:SRK589838 TBG589833:TBG589838 TLC589833:TLC589838 TUY589833:TUY589838 UEU589833:UEU589838 UOQ589833:UOQ589838 UYM589833:UYM589838 VII589833:VII589838 VSE589833:VSE589838 WCA589833:WCA589838 WLW589833:WLW589838 WVS589833:WVS589838 L655369:L655374 JG655369:JG655374 TC655369:TC655374 ACY655369:ACY655374 AMU655369:AMU655374 AWQ655369:AWQ655374 BGM655369:BGM655374 BQI655369:BQI655374 CAE655369:CAE655374 CKA655369:CKA655374 CTW655369:CTW655374 DDS655369:DDS655374 DNO655369:DNO655374 DXK655369:DXK655374 EHG655369:EHG655374 ERC655369:ERC655374 FAY655369:FAY655374 FKU655369:FKU655374 FUQ655369:FUQ655374 GEM655369:GEM655374 GOI655369:GOI655374 GYE655369:GYE655374 HIA655369:HIA655374 HRW655369:HRW655374 IBS655369:IBS655374 ILO655369:ILO655374 IVK655369:IVK655374 JFG655369:JFG655374 JPC655369:JPC655374 JYY655369:JYY655374 KIU655369:KIU655374 KSQ655369:KSQ655374 LCM655369:LCM655374 LMI655369:LMI655374 LWE655369:LWE655374 MGA655369:MGA655374 MPW655369:MPW655374 MZS655369:MZS655374 NJO655369:NJO655374 NTK655369:NTK655374 ODG655369:ODG655374 ONC655369:ONC655374 OWY655369:OWY655374 PGU655369:PGU655374 PQQ655369:PQQ655374 QAM655369:QAM655374 QKI655369:QKI655374 QUE655369:QUE655374 REA655369:REA655374 RNW655369:RNW655374 RXS655369:RXS655374 SHO655369:SHO655374 SRK655369:SRK655374 TBG655369:TBG655374 TLC655369:TLC655374 TUY655369:TUY655374 UEU655369:UEU655374 UOQ655369:UOQ655374 UYM655369:UYM655374 VII655369:VII655374 VSE655369:VSE655374 WCA655369:WCA655374 WLW655369:WLW655374 WVS655369:WVS655374 L720905:L720910 JG720905:JG720910 TC720905:TC720910 ACY720905:ACY720910 AMU720905:AMU720910 AWQ720905:AWQ720910 BGM720905:BGM720910 BQI720905:BQI720910 CAE720905:CAE720910 CKA720905:CKA720910 CTW720905:CTW720910 DDS720905:DDS720910 DNO720905:DNO720910 DXK720905:DXK720910 EHG720905:EHG720910 ERC720905:ERC720910 FAY720905:FAY720910 FKU720905:FKU720910 FUQ720905:FUQ720910 GEM720905:GEM720910 GOI720905:GOI720910 GYE720905:GYE720910 HIA720905:HIA720910 HRW720905:HRW720910 IBS720905:IBS720910 ILO720905:ILO720910 IVK720905:IVK720910 JFG720905:JFG720910 JPC720905:JPC720910 JYY720905:JYY720910 KIU720905:KIU720910 KSQ720905:KSQ720910 LCM720905:LCM720910 LMI720905:LMI720910 LWE720905:LWE720910 MGA720905:MGA720910 MPW720905:MPW720910 MZS720905:MZS720910 NJO720905:NJO720910 NTK720905:NTK720910 ODG720905:ODG720910 ONC720905:ONC720910 OWY720905:OWY720910 PGU720905:PGU720910 PQQ720905:PQQ720910 QAM720905:QAM720910 QKI720905:QKI720910 QUE720905:QUE720910 REA720905:REA720910 RNW720905:RNW720910 RXS720905:RXS720910 SHO720905:SHO720910 SRK720905:SRK720910 TBG720905:TBG720910 TLC720905:TLC720910 TUY720905:TUY720910 UEU720905:UEU720910 UOQ720905:UOQ720910 UYM720905:UYM720910 VII720905:VII720910 VSE720905:VSE720910 WCA720905:WCA720910 WLW720905:WLW720910 WVS720905:WVS720910 L786441:L786446 JG786441:JG786446 TC786441:TC786446 ACY786441:ACY786446 AMU786441:AMU786446 AWQ786441:AWQ786446 BGM786441:BGM786446 BQI786441:BQI786446 CAE786441:CAE786446 CKA786441:CKA786446 CTW786441:CTW786446 DDS786441:DDS786446 DNO786441:DNO786446 DXK786441:DXK786446 EHG786441:EHG786446 ERC786441:ERC786446 FAY786441:FAY786446 FKU786441:FKU786446 FUQ786441:FUQ786446 GEM786441:GEM786446 GOI786441:GOI786446 GYE786441:GYE786446 HIA786441:HIA786446 HRW786441:HRW786446 IBS786441:IBS786446 ILO786441:ILO786446 IVK786441:IVK786446 JFG786441:JFG786446 JPC786441:JPC786446 JYY786441:JYY786446 KIU786441:KIU786446 KSQ786441:KSQ786446 LCM786441:LCM786446 LMI786441:LMI786446 LWE786441:LWE786446 MGA786441:MGA786446 MPW786441:MPW786446 MZS786441:MZS786446 NJO786441:NJO786446 NTK786441:NTK786446 ODG786441:ODG786446 ONC786441:ONC786446 OWY786441:OWY786446 PGU786441:PGU786446 PQQ786441:PQQ786446 QAM786441:QAM786446 QKI786441:QKI786446 QUE786441:QUE786446 REA786441:REA786446 RNW786441:RNW786446 RXS786441:RXS786446 SHO786441:SHO786446 SRK786441:SRK786446 TBG786441:TBG786446 TLC786441:TLC786446 TUY786441:TUY786446 UEU786441:UEU786446 UOQ786441:UOQ786446 UYM786441:UYM786446 VII786441:VII786446 VSE786441:VSE786446 WCA786441:WCA786446 WLW786441:WLW786446 WVS786441:WVS786446 L851977:L851982 JG851977:JG851982 TC851977:TC851982 ACY851977:ACY851982 AMU851977:AMU851982 AWQ851977:AWQ851982 BGM851977:BGM851982 BQI851977:BQI851982 CAE851977:CAE851982 CKA851977:CKA851982 CTW851977:CTW851982 DDS851977:DDS851982 DNO851977:DNO851982 DXK851977:DXK851982 EHG851977:EHG851982 ERC851977:ERC851982 FAY851977:FAY851982 FKU851977:FKU851982 FUQ851977:FUQ851982 GEM851977:GEM851982 GOI851977:GOI851982 GYE851977:GYE851982 HIA851977:HIA851982 HRW851977:HRW851982 IBS851977:IBS851982 ILO851977:ILO851982 IVK851977:IVK851982 JFG851977:JFG851982 JPC851977:JPC851982 JYY851977:JYY851982 KIU851977:KIU851982 KSQ851977:KSQ851982 LCM851977:LCM851982 LMI851977:LMI851982 LWE851977:LWE851982 MGA851977:MGA851982 MPW851977:MPW851982 MZS851977:MZS851982 NJO851977:NJO851982 NTK851977:NTK851982 ODG851977:ODG851982 ONC851977:ONC851982 OWY851977:OWY851982 PGU851977:PGU851982 PQQ851977:PQQ851982 QAM851977:QAM851982 QKI851977:QKI851982 QUE851977:QUE851982 REA851977:REA851982 RNW851977:RNW851982 RXS851977:RXS851982 SHO851977:SHO851982 SRK851977:SRK851982 TBG851977:TBG851982 TLC851977:TLC851982 TUY851977:TUY851982 UEU851977:UEU851982 UOQ851977:UOQ851982 UYM851977:UYM851982 VII851977:VII851982 VSE851977:VSE851982 WCA851977:WCA851982 WLW851977:WLW851982 WVS851977:WVS851982 L917513:L917518 JG917513:JG917518 TC917513:TC917518 ACY917513:ACY917518 AMU917513:AMU917518 AWQ917513:AWQ917518 BGM917513:BGM917518 BQI917513:BQI917518 CAE917513:CAE917518 CKA917513:CKA917518 CTW917513:CTW917518 DDS917513:DDS917518 DNO917513:DNO917518 DXK917513:DXK917518 EHG917513:EHG917518 ERC917513:ERC917518 FAY917513:FAY917518 FKU917513:FKU917518 FUQ917513:FUQ917518 GEM917513:GEM917518 GOI917513:GOI917518 GYE917513:GYE917518 HIA917513:HIA917518 HRW917513:HRW917518 IBS917513:IBS917518 ILO917513:ILO917518 IVK917513:IVK917518 JFG917513:JFG917518 JPC917513:JPC917518 JYY917513:JYY917518 KIU917513:KIU917518 KSQ917513:KSQ917518 LCM917513:LCM917518 LMI917513:LMI917518 LWE917513:LWE917518 MGA917513:MGA917518 MPW917513:MPW917518 MZS917513:MZS917518 NJO917513:NJO917518 NTK917513:NTK917518 ODG917513:ODG917518 ONC917513:ONC917518 OWY917513:OWY917518 PGU917513:PGU917518 PQQ917513:PQQ917518 QAM917513:QAM917518 QKI917513:QKI917518 QUE917513:QUE917518 REA917513:REA917518 RNW917513:RNW917518 RXS917513:RXS917518 SHO917513:SHO917518 SRK917513:SRK917518 TBG917513:TBG917518 TLC917513:TLC917518 TUY917513:TUY917518 UEU917513:UEU917518 UOQ917513:UOQ917518 UYM917513:UYM917518 VII917513:VII917518 VSE917513:VSE917518 WCA917513:WCA917518 WLW917513:WLW917518 WVS917513:WVS917518 L983049:L983054 JG983049:JG983054 TC983049:TC983054 ACY983049:ACY983054 AMU983049:AMU983054 AWQ983049:AWQ983054 BGM983049:BGM983054 BQI983049:BQI983054 CAE983049:CAE983054 CKA983049:CKA983054 CTW983049:CTW983054 DDS983049:DDS983054 DNO983049:DNO983054 DXK983049:DXK983054 EHG983049:EHG983054 ERC983049:ERC983054 FAY983049:FAY983054 FKU983049:FKU983054 FUQ983049:FUQ983054 GEM983049:GEM983054 GOI983049:GOI983054 GYE983049:GYE983054 HIA983049:HIA983054 HRW983049:HRW983054 IBS983049:IBS983054 ILO983049:ILO983054 IVK983049:IVK983054 JFG983049:JFG983054 JPC983049:JPC983054 JYY983049:JYY983054 KIU983049:KIU983054 KSQ983049:KSQ983054 LCM983049:LCM983054 LMI983049:LMI983054 LWE983049:LWE983054 MGA983049:MGA983054 MPW983049:MPW983054 MZS983049:MZS983054 NJO983049:NJO983054 NTK983049:NTK983054 ODG983049:ODG983054 ONC983049:ONC983054 OWY983049:OWY983054 PGU983049:PGU983054 PQQ983049:PQQ983054 QAM983049:QAM983054 QKI983049:QKI983054 QUE983049:QUE983054 REA983049:REA983054 RNW983049:RNW983054 RXS983049:RXS983054 SHO983049:SHO983054 SRK983049:SRK983054 TBG983049:TBG983054 TLC983049:TLC983054 TUY983049:TUY983054 UEU983049:UEU983054 UOQ983049:UOQ983054 UYM983049:UYM983054 VII983049:VII983054 VSE983049:VSE983054 WCA983049:WCA983054 WLW983049:WLW983054 JG14:JG17 L21" xr:uid="{00000000-0002-0000-0700-000002000000}">
      <formula1>"10,6,2"</formula1>
    </dataValidation>
  </dataValidations>
  <pageMargins left="0.7" right="0.7" top="0.75" bottom="0.75"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DK42"/>
  <sheetViews>
    <sheetView topLeftCell="H1" zoomScale="55" zoomScaleNormal="55" zoomScaleSheetLayoutView="100" workbookViewId="0">
      <selection activeCell="P5" sqref="P5:T5"/>
    </sheetView>
  </sheetViews>
  <sheetFormatPr baseColWidth="10" defaultRowHeight="12.75"/>
  <cols>
    <col min="3" max="3" width="28.85546875" customWidth="1"/>
    <col min="4" max="4" width="17.140625" customWidth="1"/>
    <col min="5" max="6" width="16" style="1" customWidth="1"/>
    <col min="7" max="7" width="43.28515625" bestFit="1" customWidth="1"/>
    <col min="8" max="8" width="22.7109375" bestFit="1" customWidth="1"/>
    <col min="9" max="9" width="16.42578125" customWidth="1"/>
    <col min="10" max="10" width="15.42578125" customWidth="1"/>
    <col min="11" max="11" width="12.7109375" customWidth="1"/>
    <col min="12" max="12" width="6.140625" customWidth="1"/>
    <col min="13" max="13" width="6.7109375" style="2" customWidth="1"/>
    <col min="14" max="14" width="9.28515625" style="3" customWidth="1"/>
    <col min="15" max="15" width="10.85546875" customWidth="1"/>
    <col min="16" max="16" width="9.85546875" customWidth="1"/>
    <col min="17" max="18" width="17.28515625" style="2" customWidth="1"/>
    <col min="19" max="19" width="16.85546875" style="2" customWidth="1"/>
    <col min="20" max="20" width="51.28515625" style="2" bestFit="1" customWidth="1"/>
    <col min="21" max="21" width="18.85546875" style="2" customWidth="1"/>
    <col min="22" max="22" width="37.28515625" style="2" bestFit="1" customWidth="1"/>
    <col min="23" max="23" width="9.7109375" customWidth="1"/>
    <col min="24" max="24" width="16" customWidth="1"/>
    <col min="25" max="25" width="15.42578125" customWidth="1"/>
    <col min="26" max="26" width="18.140625" customWidth="1"/>
    <col min="27" max="27" width="58.5703125" style="1" customWidth="1"/>
    <col min="28" max="28" width="51.7109375" customWidth="1"/>
    <col min="259" max="259" width="17.140625" customWidth="1"/>
    <col min="260" max="260" width="16" customWidth="1"/>
    <col min="261" max="261" width="43.28515625" bestFit="1" customWidth="1"/>
    <col min="262" max="262" width="24.7109375" customWidth="1"/>
    <col min="263" max="263" width="22.7109375" bestFit="1" customWidth="1"/>
    <col min="264" max="264" width="16.42578125" customWidth="1"/>
    <col min="265" max="265" width="15.42578125" customWidth="1"/>
    <col min="266" max="266" width="12.7109375" customWidth="1"/>
    <col min="267" max="267" width="6.140625" customWidth="1"/>
    <col min="268" max="268" width="6.7109375" customWidth="1"/>
    <col min="269" max="269" width="9.28515625" customWidth="1"/>
    <col min="270" max="270" width="10.85546875" customWidth="1"/>
    <col min="271" max="271" width="9.85546875" customWidth="1"/>
    <col min="272" max="273" width="17.28515625" customWidth="1"/>
    <col min="274" max="274" width="16.85546875" customWidth="1"/>
    <col min="275" max="275" width="51.28515625" bestFit="1" customWidth="1"/>
    <col min="276" max="276" width="18.85546875" customWidth="1"/>
    <col min="277" max="277" width="37.28515625" bestFit="1" customWidth="1"/>
    <col min="278" max="278" width="9.7109375" customWidth="1"/>
    <col min="279" max="279" width="16" customWidth="1"/>
    <col min="280" max="280" width="15.42578125" customWidth="1"/>
    <col min="281" max="281" width="18.140625" customWidth="1"/>
    <col min="282" max="282" width="47.140625" customWidth="1"/>
    <col min="283" max="283" width="51.7109375" customWidth="1"/>
    <col min="284" max="284" width="49.42578125" customWidth="1"/>
    <col min="515" max="515" width="17.140625" customWidth="1"/>
    <col min="516" max="516" width="16" customWidth="1"/>
    <col min="517" max="517" width="43.28515625" bestFit="1" customWidth="1"/>
    <col min="518" max="518" width="24.7109375" customWidth="1"/>
    <col min="519" max="519" width="22.7109375" bestFit="1" customWidth="1"/>
    <col min="520" max="520" width="16.42578125" customWidth="1"/>
    <col min="521" max="521" width="15.42578125" customWidth="1"/>
    <col min="522" max="522" width="12.7109375" customWidth="1"/>
    <col min="523" max="523" width="6.140625" customWidth="1"/>
    <col min="524" max="524" width="6.7109375" customWidth="1"/>
    <col min="525" max="525" width="9.28515625" customWidth="1"/>
    <col min="526" max="526" width="10.85546875" customWidth="1"/>
    <col min="527" max="527" width="9.85546875" customWidth="1"/>
    <col min="528" max="529" width="17.28515625" customWidth="1"/>
    <col min="530" max="530" width="16.85546875" customWidth="1"/>
    <col min="531" max="531" width="51.28515625" bestFit="1" customWidth="1"/>
    <col min="532" max="532" width="18.85546875" customWidth="1"/>
    <col min="533" max="533" width="37.28515625" bestFit="1" customWidth="1"/>
    <col min="534" max="534" width="9.7109375" customWidth="1"/>
    <col min="535" max="535" width="16" customWidth="1"/>
    <col min="536" max="536" width="15.42578125" customWidth="1"/>
    <col min="537" max="537" width="18.140625" customWidth="1"/>
    <col min="538" max="538" width="47.140625" customWidth="1"/>
    <col min="539" max="539" width="51.7109375" customWidth="1"/>
    <col min="540" max="540" width="49.42578125" customWidth="1"/>
    <col min="771" max="771" width="17.140625" customWidth="1"/>
    <col min="772" max="772" width="16" customWidth="1"/>
    <col min="773" max="773" width="43.28515625" bestFit="1" customWidth="1"/>
    <col min="774" max="774" width="24.7109375" customWidth="1"/>
    <col min="775" max="775" width="22.7109375" bestFit="1" customWidth="1"/>
    <col min="776" max="776" width="16.42578125" customWidth="1"/>
    <col min="777" max="777" width="15.42578125" customWidth="1"/>
    <col min="778" max="778" width="12.7109375" customWidth="1"/>
    <col min="779" max="779" width="6.140625" customWidth="1"/>
    <col min="780" max="780" width="6.7109375" customWidth="1"/>
    <col min="781" max="781" width="9.28515625" customWidth="1"/>
    <col min="782" max="782" width="10.85546875" customWidth="1"/>
    <col min="783" max="783" width="9.85546875" customWidth="1"/>
    <col min="784" max="785" width="17.28515625" customWidth="1"/>
    <col min="786" max="786" width="16.85546875" customWidth="1"/>
    <col min="787" max="787" width="51.28515625" bestFit="1" customWidth="1"/>
    <col min="788" max="788" width="18.85546875" customWidth="1"/>
    <col min="789" max="789" width="37.28515625" bestFit="1" customWidth="1"/>
    <col min="790" max="790" width="9.7109375" customWidth="1"/>
    <col min="791" max="791" width="16" customWidth="1"/>
    <col min="792" max="792" width="15.42578125" customWidth="1"/>
    <col min="793" max="793" width="18.140625" customWidth="1"/>
    <col min="794" max="794" width="47.140625" customWidth="1"/>
    <col min="795" max="795" width="51.7109375" customWidth="1"/>
    <col min="796" max="796" width="49.42578125" customWidth="1"/>
    <col min="1027" max="1027" width="17.140625" customWidth="1"/>
    <col min="1028" max="1028" width="16" customWidth="1"/>
    <col min="1029" max="1029" width="43.28515625" bestFit="1" customWidth="1"/>
    <col min="1030" max="1030" width="24.7109375" customWidth="1"/>
    <col min="1031" max="1031" width="22.7109375" bestFit="1" customWidth="1"/>
    <col min="1032" max="1032" width="16.42578125" customWidth="1"/>
    <col min="1033" max="1033" width="15.42578125" customWidth="1"/>
    <col min="1034" max="1034" width="12.7109375" customWidth="1"/>
    <col min="1035" max="1035" width="6.140625" customWidth="1"/>
    <col min="1036" max="1036" width="6.7109375" customWidth="1"/>
    <col min="1037" max="1037" width="9.28515625" customWidth="1"/>
    <col min="1038" max="1038" width="10.85546875" customWidth="1"/>
    <col min="1039" max="1039" width="9.85546875" customWidth="1"/>
    <col min="1040" max="1041" width="17.28515625" customWidth="1"/>
    <col min="1042" max="1042" width="16.85546875" customWidth="1"/>
    <col min="1043" max="1043" width="51.28515625" bestFit="1" customWidth="1"/>
    <col min="1044" max="1044" width="18.85546875" customWidth="1"/>
    <col min="1045" max="1045" width="37.28515625" bestFit="1" customWidth="1"/>
    <col min="1046" max="1046" width="9.7109375" customWidth="1"/>
    <col min="1047" max="1047" width="16" customWidth="1"/>
    <col min="1048" max="1048" width="15.42578125" customWidth="1"/>
    <col min="1049" max="1049" width="18.140625" customWidth="1"/>
    <col min="1050" max="1050" width="47.140625" customWidth="1"/>
    <col min="1051" max="1051" width="51.7109375" customWidth="1"/>
    <col min="1052" max="1052" width="49.42578125" customWidth="1"/>
    <col min="1283" max="1283" width="17.140625" customWidth="1"/>
    <col min="1284" max="1284" width="16" customWidth="1"/>
    <col min="1285" max="1285" width="43.28515625" bestFit="1" customWidth="1"/>
    <col min="1286" max="1286" width="24.7109375" customWidth="1"/>
    <col min="1287" max="1287" width="22.7109375" bestFit="1" customWidth="1"/>
    <col min="1288" max="1288" width="16.42578125" customWidth="1"/>
    <col min="1289" max="1289" width="15.42578125" customWidth="1"/>
    <col min="1290" max="1290" width="12.7109375" customWidth="1"/>
    <col min="1291" max="1291" width="6.140625" customWidth="1"/>
    <col min="1292" max="1292" width="6.7109375" customWidth="1"/>
    <col min="1293" max="1293" width="9.28515625" customWidth="1"/>
    <col min="1294" max="1294" width="10.85546875" customWidth="1"/>
    <col min="1295" max="1295" width="9.85546875" customWidth="1"/>
    <col min="1296" max="1297" width="17.28515625" customWidth="1"/>
    <col min="1298" max="1298" width="16.85546875" customWidth="1"/>
    <col min="1299" max="1299" width="51.28515625" bestFit="1" customWidth="1"/>
    <col min="1300" max="1300" width="18.85546875" customWidth="1"/>
    <col min="1301" max="1301" width="37.28515625" bestFit="1" customWidth="1"/>
    <col min="1302" max="1302" width="9.7109375" customWidth="1"/>
    <col min="1303" max="1303" width="16" customWidth="1"/>
    <col min="1304" max="1304" width="15.42578125" customWidth="1"/>
    <col min="1305" max="1305" width="18.140625" customWidth="1"/>
    <col min="1306" max="1306" width="47.140625" customWidth="1"/>
    <col min="1307" max="1307" width="51.7109375" customWidth="1"/>
    <col min="1308" max="1308" width="49.42578125" customWidth="1"/>
    <col min="1539" max="1539" width="17.140625" customWidth="1"/>
    <col min="1540" max="1540" width="16" customWidth="1"/>
    <col min="1541" max="1541" width="43.28515625" bestFit="1" customWidth="1"/>
    <col min="1542" max="1542" width="24.7109375" customWidth="1"/>
    <col min="1543" max="1543" width="22.7109375" bestFit="1" customWidth="1"/>
    <col min="1544" max="1544" width="16.42578125" customWidth="1"/>
    <col min="1545" max="1545" width="15.42578125" customWidth="1"/>
    <col min="1546" max="1546" width="12.7109375" customWidth="1"/>
    <col min="1547" max="1547" width="6.140625" customWidth="1"/>
    <col min="1548" max="1548" width="6.7109375" customWidth="1"/>
    <col min="1549" max="1549" width="9.28515625" customWidth="1"/>
    <col min="1550" max="1550" width="10.85546875" customWidth="1"/>
    <col min="1551" max="1551" width="9.85546875" customWidth="1"/>
    <col min="1552" max="1553" width="17.28515625" customWidth="1"/>
    <col min="1554" max="1554" width="16.85546875" customWidth="1"/>
    <col min="1555" max="1555" width="51.28515625" bestFit="1" customWidth="1"/>
    <col min="1556" max="1556" width="18.85546875" customWidth="1"/>
    <col min="1557" max="1557" width="37.28515625" bestFit="1" customWidth="1"/>
    <col min="1558" max="1558" width="9.7109375" customWidth="1"/>
    <col min="1559" max="1559" width="16" customWidth="1"/>
    <col min="1560" max="1560" width="15.42578125" customWidth="1"/>
    <col min="1561" max="1561" width="18.140625" customWidth="1"/>
    <col min="1562" max="1562" width="47.140625" customWidth="1"/>
    <col min="1563" max="1563" width="51.7109375" customWidth="1"/>
    <col min="1564" max="1564" width="49.42578125" customWidth="1"/>
    <col min="1795" max="1795" width="17.140625" customWidth="1"/>
    <col min="1796" max="1796" width="16" customWidth="1"/>
    <col min="1797" max="1797" width="43.28515625" bestFit="1" customWidth="1"/>
    <col min="1798" max="1798" width="24.7109375" customWidth="1"/>
    <col min="1799" max="1799" width="22.7109375" bestFit="1" customWidth="1"/>
    <col min="1800" max="1800" width="16.42578125" customWidth="1"/>
    <col min="1801" max="1801" width="15.42578125" customWidth="1"/>
    <col min="1802" max="1802" width="12.7109375" customWidth="1"/>
    <col min="1803" max="1803" width="6.140625" customWidth="1"/>
    <col min="1804" max="1804" width="6.7109375" customWidth="1"/>
    <col min="1805" max="1805" width="9.28515625" customWidth="1"/>
    <col min="1806" max="1806" width="10.85546875" customWidth="1"/>
    <col min="1807" max="1807" width="9.85546875" customWidth="1"/>
    <col min="1808" max="1809" width="17.28515625" customWidth="1"/>
    <col min="1810" max="1810" width="16.85546875" customWidth="1"/>
    <col min="1811" max="1811" width="51.28515625" bestFit="1" customWidth="1"/>
    <col min="1812" max="1812" width="18.85546875" customWidth="1"/>
    <col min="1813" max="1813" width="37.28515625" bestFit="1" customWidth="1"/>
    <col min="1814" max="1814" width="9.7109375" customWidth="1"/>
    <col min="1815" max="1815" width="16" customWidth="1"/>
    <col min="1816" max="1816" width="15.42578125" customWidth="1"/>
    <col min="1817" max="1817" width="18.140625" customWidth="1"/>
    <col min="1818" max="1818" width="47.140625" customWidth="1"/>
    <col min="1819" max="1819" width="51.7109375" customWidth="1"/>
    <col min="1820" max="1820" width="49.42578125" customWidth="1"/>
    <col min="2051" max="2051" width="17.140625" customWidth="1"/>
    <col min="2052" max="2052" width="16" customWidth="1"/>
    <col min="2053" max="2053" width="43.28515625" bestFit="1" customWidth="1"/>
    <col min="2054" max="2054" width="24.7109375" customWidth="1"/>
    <col min="2055" max="2055" width="22.7109375" bestFit="1" customWidth="1"/>
    <col min="2056" max="2056" width="16.42578125" customWidth="1"/>
    <col min="2057" max="2057" width="15.42578125" customWidth="1"/>
    <col min="2058" max="2058" width="12.7109375" customWidth="1"/>
    <col min="2059" max="2059" width="6.140625" customWidth="1"/>
    <col min="2060" max="2060" width="6.7109375" customWidth="1"/>
    <col min="2061" max="2061" width="9.28515625" customWidth="1"/>
    <col min="2062" max="2062" width="10.85546875" customWidth="1"/>
    <col min="2063" max="2063" width="9.85546875" customWidth="1"/>
    <col min="2064" max="2065" width="17.28515625" customWidth="1"/>
    <col min="2066" max="2066" width="16.85546875" customWidth="1"/>
    <col min="2067" max="2067" width="51.28515625" bestFit="1" customWidth="1"/>
    <col min="2068" max="2068" width="18.85546875" customWidth="1"/>
    <col min="2069" max="2069" width="37.28515625" bestFit="1" customWidth="1"/>
    <col min="2070" max="2070" width="9.7109375" customWidth="1"/>
    <col min="2071" max="2071" width="16" customWidth="1"/>
    <col min="2072" max="2072" width="15.42578125" customWidth="1"/>
    <col min="2073" max="2073" width="18.140625" customWidth="1"/>
    <col min="2074" max="2074" width="47.140625" customWidth="1"/>
    <col min="2075" max="2075" width="51.7109375" customWidth="1"/>
    <col min="2076" max="2076" width="49.42578125" customWidth="1"/>
    <col min="2307" max="2307" width="17.140625" customWidth="1"/>
    <col min="2308" max="2308" width="16" customWidth="1"/>
    <col min="2309" max="2309" width="43.28515625" bestFit="1" customWidth="1"/>
    <col min="2310" max="2310" width="24.7109375" customWidth="1"/>
    <col min="2311" max="2311" width="22.7109375" bestFit="1" customWidth="1"/>
    <col min="2312" max="2312" width="16.42578125" customWidth="1"/>
    <col min="2313" max="2313" width="15.42578125" customWidth="1"/>
    <col min="2314" max="2314" width="12.7109375" customWidth="1"/>
    <col min="2315" max="2315" width="6.140625" customWidth="1"/>
    <col min="2316" max="2316" width="6.7109375" customWidth="1"/>
    <col min="2317" max="2317" width="9.28515625" customWidth="1"/>
    <col min="2318" max="2318" width="10.85546875" customWidth="1"/>
    <col min="2319" max="2319" width="9.85546875" customWidth="1"/>
    <col min="2320" max="2321" width="17.28515625" customWidth="1"/>
    <col min="2322" max="2322" width="16.85546875" customWidth="1"/>
    <col min="2323" max="2323" width="51.28515625" bestFit="1" customWidth="1"/>
    <col min="2324" max="2324" width="18.85546875" customWidth="1"/>
    <col min="2325" max="2325" width="37.28515625" bestFit="1" customWidth="1"/>
    <col min="2326" max="2326" width="9.7109375" customWidth="1"/>
    <col min="2327" max="2327" width="16" customWidth="1"/>
    <col min="2328" max="2328" width="15.42578125" customWidth="1"/>
    <col min="2329" max="2329" width="18.140625" customWidth="1"/>
    <col min="2330" max="2330" width="47.140625" customWidth="1"/>
    <col min="2331" max="2331" width="51.7109375" customWidth="1"/>
    <col min="2332" max="2332" width="49.42578125" customWidth="1"/>
    <col min="2563" max="2563" width="17.140625" customWidth="1"/>
    <col min="2564" max="2564" width="16" customWidth="1"/>
    <col min="2565" max="2565" width="43.28515625" bestFit="1" customWidth="1"/>
    <col min="2566" max="2566" width="24.7109375" customWidth="1"/>
    <col min="2567" max="2567" width="22.7109375" bestFit="1" customWidth="1"/>
    <col min="2568" max="2568" width="16.42578125" customWidth="1"/>
    <col min="2569" max="2569" width="15.42578125" customWidth="1"/>
    <col min="2570" max="2570" width="12.7109375" customWidth="1"/>
    <col min="2571" max="2571" width="6.140625" customWidth="1"/>
    <col min="2572" max="2572" width="6.7109375" customWidth="1"/>
    <col min="2573" max="2573" width="9.28515625" customWidth="1"/>
    <col min="2574" max="2574" width="10.85546875" customWidth="1"/>
    <col min="2575" max="2575" width="9.85546875" customWidth="1"/>
    <col min="2576" max="2577" width="17.28515625" customWidth="1"/>
    <col min="2578" max="2578" width="16.85546875" customWidth="1"/>
    <col min="2579" max="2579" width="51.28515625" bestFit="1" customWidth="1"/>
    <col min="2580" max="2580" width="18.85546875" customWidth="1"/>
    <col min="2581" max="2581" width="37.28515625" bestFit="1" customWidth="1"/>
    <col min="2582" max="2582" width="9.7109375" customWidth="1"/>
    <col min="2583" max="2583" width="16" customWidth="1"/>
    <col min="2584" max="2584" width="15.42578125" customWidth="1"/>
    <col min="2585" max="2585" width="18.140625" customWidth="1"/>
    <col min="2586" max="2586" width="47.140625" customWidth="1"/>
    <col min="2587" max="2587" width="51.7109375" customWidth="1"/>
    <col min="2588" max="2588" width="49.42578125" customWidth="1"/>
    <col min="2819" max="2819" width="17.140625" customWidth="1"/>
    <col min="2820" max="2820" width="16" customWidth="1"/>
    <col min="2821" max="2821" width="43.28515625" bestFit="1" customWidth="1"/>
    <col min="2822" max="2822" width="24.7109375" customWidth="1"/>
    <col min="2823" max="2823" width="22.7109375" bestFit="1" customWidth="1"/>
    <col min="2824" max="2824" width="16.42578125" customWidth="1"/>
    <col min="2825" max="2825" width="15.42578125" customWidth="1"/>
    <col min="2826" max="2826" width="12.7109375" customWidth="1"/>
    <col min="2827" max="2827" width="6.140625" customWidth="1"/>
    <col min="2828" max="2828" width="6.7109375" customWidth="1"/>
    <col min="2829" max="2829" width="9.28515625" customWidth="1"/>
    <col min="2830" max="2830" width="10.85546875" customWidth="1"/>
    <col min="2831" max="2831" width="9.85546875" customWidth="1"/>
    <col min="2832" max="2833" width="17.28515625" customWidth="1"/>
    <col min="2834" max="2834" width="16.85546875" customWidth="1"/>
    <col min="2835" max="2835" width="51.28515625" bestFit="1" customWidth="1"/>
    <col min="2836" max="2836" width="18.85546875" customWidth="1"/>
    <col min="2837" max="2837" width="37.28515625" bestFit="1" customWidth="1"/>
    <col min="2838" max="2838" width="9.7109375" customWidth="1"/>
    <col min="2839" max="2839" width="16" customWidth="1"/>
    <col min="2840" max="2840" width="15.42578125" customWidth="1"/>
    <col min="2841" max="2841" width="18.140625" customWidth="1"/>
    <col min="2842" max="2842" width="47.140625" customWidth="1"/>
    <col min="2843" max="2843" width="51.7109375" customWidth="1"/>
    <col min="2844" max="2844" width="49.42578125" customWidth="1"/>
    <col min="3075" max="3075" width="17.140625" customWidth="1"/>
    <col min="3076" max="3076" width="16" customWidth="1"/>
    <col min="3077" max="3077" width="43.28515625" bestFit="1" customWidth="1"/>
    <col min="3078" max="3078" width="24.7109375" customWidth="1"/>
    <col min="3079" max="3079" width="22.7109375" bestFit="1" customWidth="1"/>
    <col min="3080" max="3080" width="16.42578125" customWidth="1"/>
    <col min="3081" max="3081" width="15.42578125" customWidth="1"/>
    <col min="3082" max="3082" width="12.7109375" customWidth="1"/>
    <col min="3083" max="3083" width="6.140625" customWidth="1"/>
    <col min="3084" max="3084" width="6.7109375" customWidth="1"/>
    <col min="3085" max="3085" width="9.28515625" customWidth="1"/>
    <col min="3086" max="3086" width="10.85546875" customWidth="1"/>
    <col min="3087" max="3087" width="9.85546875" customWidth="1"/>
    <col min="3088" max="3089" width="17.28515625" customWidth="1"/>
    <col min="3090" max="3090" width="16.85546875" customWidth="1"/>
    <col min="3091" max="3091" width="51.28515625" bestFit="1" customWidth="1"/>
    <col min="3092" max="3092" width="18.85546875" customWidth="1"/>
    <col min="3093" max="3093" width="37.28515625" bestFit="1" customWidth="1"/>
    <col min="3094" max="3094" width="9.7109375" customWidth="1"/>
    <col min="3095" max="3095" width="16" customWidth="1"/>
    <col min="3096" max="3096" width="15.42578125" customWidth="1"/>
    <col min="3097" max="3097" width="18.140625" customWidth="1"/>
    <col min="3098" max="3098" width="47.140625" customWidth="1"/>
    <col min="3099" max="3099" width="51.7109375" customWidth="1"/>
    <col min="3100" max="3100" width="49.42578125" customWidth="1"/>
    <col min="3331" max="3331" width="17.140625" customWidth="1"/>
    <col min="3332" max="3332" width="16" customWidth="1"/>
    <col min="3333" max="3333" width="43.28515625" bestFit="1" customWidth="1"/>
    <col min="3334" max="3334" width="24.7109375" customWidth="1"/>
    <col min="3335" max="3335" width="22.7109375" bestFit="1" customWidth="1"/>
    <col min="3336" max="3336" width="16.42578125" customWidth="1"/>
    <col min="3337" max="3337" width="15.42578125" customWidth="1"/>
    <col min="3338" max="3338" width="12.7109375" customWidth="1"/>
    <col min="3339" max="3339" width="6.140625" customWidth="1"/>
    <col min="3340" max="3340" width="6.7109375" customWidth="1"/>
    <col min="3341" max="3341" width="9.28515625" customWidth="1"/>
    <col min="3342" max="3342" width="10.85546875" customWidth="1"/>
    <col min="3343" max="3343" width="9.85546875" customWidth="1"/>
    <col min="3344" max="3345" width="17.28515625" customWidth="1"/>
    <col min="3346" max="3346" width="16.85546875" customWidth="1"/>
    <col min="3347" max="3347" width="51.28515625" bestFit="1" customWidth="1"/>
    <col min="3348" max="3348" width="18.85546875" customWidth="1"/>
    <col min="3349" max="3349" width="37.28515625" bestFit="1" customWidth="1"/>
    <col min="3350" max="3350" width="9.7109375" customWidth="1"/>
    <col min="3351" max="3351" width="16" customWidth="1"/>
    <col min="3352" max="3352" width="15.42578125" customWidth="1"/>
    <col min="3353" max="3353" width="18.140625" customWidth="1"/>
    <col min="3354" max="3354" width="47.140625" customWidth="1"/>
    <col min="3355" max="3355" width="51.7109375" customWidth="1"/>
    <col min="3356" max="3356" width="49.42578125" customWidth="1"/>
    <col min="3587" max="3587" width="17.140625" customWidth="1"/>
    <col min="3588" max="3588" width="16" customWidth="1"/>
    <col min="3589" max="3589" width="43.28515625" bestFit="1" customWidth="1"/>
    <col min="3590" max="3590" width="24.7109375" customWidth="1"/>
    <col min="3591" max="3591" width="22.7109375" bestFit="1" customWidth="1"/>
    <col min="3592" max="3592" width="16.42578125" customWidth="1"/>
    <col min="3593" max="3593" width="15.42578125" customWidth="1"/>
    <col min="3594" max="3594" width="12.7109375" customWidth="1"/>
    <col min="3595" max="3595" width="6.140625" customWidth="1"/>
    <col min="3596" max="3596" width="6.7109375" customWidth="1"/>
    <col min="3597" max="3597" width="9.28515625" customWidth="1"/>
    <col min="3598" max="3598" width="10.85546875" customWidth="1"/>
    <col min="3599" max="3599" width="9.85546875" customWidth="1"/>
    <col min="3600" max="3601" width="17.28515625" customWidth="1"/>
    <col min="3602" max="3602" width="16.85546875" customWidth="1"/>
    <col min="3603" max="3603" width="51.28515625" bestFit="1" customWidth="1"/>
    <col min="3604" max="3604" width="18.85546875" customWidth="1"/>
    <col min="3605" max="3605" width="37.28515625" bestFit="1" customWidth="1"/>
    <col min="3606" max="3606" width="9.7109375" customWidth="1"/>
    <col min="3607" max="3607" width="16" customWidth="1"/>
    <col min="3608" max="3608" width="15.42578125" customWidth="1"/>
    <col min="3609" max="3609" width="18.140625" customWidth="1"/>
    <col min="3610" max="3610" width="47.140625" customWidth="1"/>
    <col min="3611" max="3611" width="51.7109375" customWidth="1"/>
    <col min="3612" max="3612" width="49.42578125" customWidth="1"/>
    <col min="3843" max="3843" width="17.140625" customWidth="1"/>
    <col min="3844" max="3844" width="16" customWidth="1"/>
    <col min="3845" max="3845" width="43.28515625" bestFit="1" customWidth="1"/>
    <col min="3846" max="3846" width="24.7109375" customWidth="1"/>
    <col min="3847" max="3847" width="22.7109375" bestFit="1" customWidth="1"/>
    <col min="3848" max="3848" width="16.42578125" customWidth="1"/>
    <col min="3849" max="3849" width="15.42578125" customWidth="1"/>
    <col min="3850" max="3850" width="12.7109375" customWidth="1"/>
    <col min="3851" max="3851" width="6.140625" customWidth="1"/>
    <col min="3852" max="3852" width="6.7109375" customWidth="1"/>
    <col min="3853" max="3853" width="9.28515625" customWidth="1"/>
    <col min="3854" max="3854" width="10.85546875" customWidth="1"/>
    <col min="3855" max="3855" width="9.85546875" customWidth="1"/>
    <col min="3856" max="3857" width="17.28515625" customWidth="1"/>
    <col min="3858" max="3858" width="16.85546875" customWidth="1"/>
    <col min="3859" max="3859" width="51.28515625" bestFit="1" customWidth="1"/>
    <col min="3860" max="3860" width="18.85546875" customWidth="1"/>
    <col min="3861" max="3861" width="37.28515625" bestFit="1" customWidth="1"/>
    <col min="3862" max="3862" width="9.7109375" customWidth="1"/>
    <col min="3863" max="3863" width="16" customWidth="1"/>
    <col min="3864" max="3864" width="15.42578125" customWidth="1"/>
    <col min="3865" max="3865" width="18.140625" customWidth="1"/>
    <col min="3866" max="3866" width="47.140625" customWidth="1"/>
    <col min="3867" max="3867" width="51.7109375" customWidth="1"/>
    <col min="3868" max="3868" width="49.42578125" customWidth="1"/>
    <col min="4099" max="4099" width="17.140625" customWidth="1"/>
    <col min="4100" max="4100" width="16" customWidth="1"/>
    <col min="4101" max="4101" width="43.28515625" bestFit="1" customWidth="1"/>
    <col min="4102" max="4102" width="24.7109375" customWidth="1"/>
    <col min="4103" max="4103" width="22.7109375" bestFit="1" customWidth="1"/>
    <col min="4104" max="4104" width="16.42578125" customWidth="1"/>
    <col min="4105" max="4105" width="15.42578125" customWidth="1"/>
    <col min="4106" max="4106" width="12.7109375" customWidth="1"/>
    <col min="4107" max="4107" width="6.140625" customWidth="1"/>
    <col min="4108" max="4108" width="6.7109375" customWidth="1"/>
    <col min="4109" max="4109" width="9.28515625" customWidth="1"/>
    <col min="4110" max="4110" width="10.85546875" customWidth="1"/>
    <col min="4111" max="4111" width="9.85546875" customWidth="1"/>
    <col min="4112" max="4113" width="17.28515625" customWidth="1"/>
    <col min="4114" max="4114" width="16.85546875" customWidth="1"/>
    <col min="4115" max="4115" width="51.28515625" bestFit="1" customWidth="1"/>
    <col min="4116" max="4116" width="18.85546875" customWidth="1"/>
    <col min="4117" max="4117" width="37.28515625" bestFit="1" customWidth="1"/>
    <col min="4118" max="4118" width="9.7109375" customWidth="1"/>
    <col min="4119" max="4119" width="16" customWidth="1"/>
    <col min="4120" max="4120" width="15.42578125" customWidth="1"/>
    <col min="4121" max="4121" width="18.140625" customWidth="1"/>
    <col min="4122" max="4122" width="47.140625" customWidth="1"/>
    <col min="4123" max="4123" width="51.7109375" customWidth="1"/>
    <col min="4124" max="4124" width="49.42578125" customWidth="1"/>
    <col min="4355" max="4355" width="17.140625" customWidth="1"/>
    <col min="4356" max="4356" width="16" customWidth="1"/>
    <col min="4357" max="4357" width="43.28515625" bestFit="1" customWidth="1"/>
    <col min="4358" max="4358" width="24.7109375" customWidth="1"/>
    <col min="4359" max="4359" width="22.7109375" bestFit="1" customWidth="1"/>
    <col min="4360" max="4360" width="16.42578125" customWidth="1"/>
    <col min="4361" max="4361" width="15.42578125" customWidth="1"/>
    <col min="4362" max="4362" width="12.7109375" customWidth="1"/>
    <col min="4363" max="4363" width="6.140625" customWidth="1"/>
    <col min="4364" max="4364" width="6.7109375" customWidth="1"/>
    <col min="4365" max="4365" width="9.28515625" customWidth="1"/>
    <col min="4366" max="4366" width="10.85546875" customWidth="1"/>
    <col min="4367" max="4367" width="9.85546875" customWidth="1"/>
    <col min="4368" max="4369" width="17.28515625" customWidth="1"/>
    <col min="4370" max="4370" width="16.85546875" customWidth="1"/>
    <col min="4371" max="4371" width="51.28515625" bestFit="1" customWidth="1"/>
    <col min="4372" max="4372" width="18.85546875" customWidth="1"/>
    <col min="4373" max="4373" width="37.28515625" bestFit="1" customWidth="1"/>
    <col min="4374" max="4374" width="9.7109375" customWidth="1"/>
    <col min="4375" max="4375" width="16" customWidth="1"/>
    <col min="4376" max="4376" width="15.42578125" customWidth="1"/>
    <col min="4377" max="4377" width="18.140625" customWidth="1"/>
    <col min="4378" max="4378" width="47.140625" customWidth="1"/>
    <col min="4379" max="4379" width="51.7109375" customWidth="1"/>
    <col min="4380" max="4380" width="49.42578125" customWidth="1"/>
    <col min="4611" max="4611" width="17.140625" customWidth="1"/>
    <col min="4612" max="4612" width="16" customWidth="1"/>
    <col min="4613" max="4613" width="43.28515625" bestFit="1" customWidth="1"/>
    <col min="4614" max="4614" width="24.7109375" customWidth="1"/>
    <col min="4615" max="4615" width="22.7109375" bestFit="1" customWidth="1"/>
    <col min="4616" max="4616" width="16.42578125" customWidth="1"/>
    <col min="4617" max="4617" width="15.42578125" customWidth="1"/>
    <col min="4618" max="4618" width="12.7109375" customWidth="1"/>
    <col min="4619" max="4619" width="6.140625" customWidth="1"/>
    <col min="4620" max="4620" width="6.7109375" customWidth="1"/>
    <col min="4621" max="4621" width="9.28515625" customWidth="1"/>
    <col min="4622" max="4622" width="10.85546875" customWidth="1"/>
    <col min="4623" max="4623" width="9.85546875" customWidth="1"/>
    <col min="4624" max="4625" width="17.28515625" customWidth="1"/>
    <col min="4626" max="4626" width="16.85546875" customWidth="1"/>
    <col min="4627" max="4627" width="51.28515625" bestFit="1" customWidth="1"/>
    <col min="4628" max="4628" width="18.85546875" customWidth="1"/>
    <col min="4629" max="4629" width="37.28515625" bestFit="1" customWidth="1"/>
    <col min="4630" max="4630" width="9.7109375" customWidth="1"/>
    <col min="4631" max="4631" width="16" customWidth="1"/>
    <col min="4632" max="4632" width="15.42578125" customWidth="1"/>
    <col min="4633" max="4633" width="18.140625" customWidth="1"/>
    <col min="4634" max="4634" width="47.140625" customWidth="1"/>
    <col min="4635" max="4635" width="51.7109375" customWidth="1"/>
    <col min="4636" max="4636" width="49.42578125" customWidth="1"/>
    <col min="4867" max="4867" width="17.140625" customWidth="1"/>
    <col min="4868" max="4868" width="16" customWidth="1"/>
    <col min="4869" max="4869" width="43.28515625" bestFit="1" customWidth="1"/>
    <col min="4870" max="4870" width="24.7109375" customWidth="1"/>
    <col min="4871" max="4871" width="22.7109375" bestFit="1" customWidth="1"/>
    <col min="4872" max="4872" width="16.42578125" customWidth="1"/>
    <col min="4873" max="4873" width="15.42578125" customWidth="1"/>
    <col min="4874" max="4874" width="12.7109375" customWidth="1"/>
    <col min="4875" max="4875" width="6.140625" customWidth="1"/>
    <col min="4876" max="4876" width="6.7109375" customWidth="1"/>
    <col min="4877" max="4877" width="9.28515625" customWidth="1"/>
    <col min="4878" max="4878" width="10.85546875" customWidth="1"/>
    <col min="4879" max="4879" width="9.85546875" customWidth="1"/>
    <col min="4880" max="4881" width="17.28515625" customWidth="1"/>
    <col min="4882" max="4882" width="16.85546875" customWidth="1"/>
    <col min="4883" max="4883" width="51.28515625" bestFit="1" customWidth="1"/>
    <col min="4884" max="4884" width="18.85546875" customWidth="1"/>
    <col min="4885" max="4885" width="37.28515625" bestFit="1" customWidth="1"/>
    <col min="4886" max="4886" width="9.7109375" customWidth="1"/>
    <col min="4887" max="4887" width="16" customWidth="1"/>
    <col min="4888" max="4888" width="15.42578125" customWidth="1"/>
    <col min="4889" max="4889" width="18.140625" customWidth="1"/>
    <col min="4890" max="4890" width="47.140625" customWidth="1"/>
    <col min="4891" max="4891" width="51.7109375" customWidth="1"/>
    <col min="4892" max="4892" width="49.42578125" customWidth="1"/>
    <col min="5123" max="5123" width="17.140625" customWidth="1"/>
    <col min="5124" max="5124" width="16" customWidth="1"/>
    <col min="5125" max="5125" width="43.28515625" bestFit="1" customWidth="1"/>
    <col min="5126" max="5126" width="24.7109375" customWidth="1"/>
    <col min="5127" max="5127" width="22.7109375" bestFit="1" customWidth="1"/>
    <col min="5128" max="5128" width="16.42578125" customWidth="1"/>
    <col min="5129" max="5129" width="15.42578125" customWidth="1"/>
    <col min="5130" max="5130" width="12.7109375" customWidth="1"/>
    <col min="5131" max="5131" width="6.140625" customWidth="1"/>
    <col min="5132" max="5132" width="6.7109375" customWidth="1"/>
    <col min="5133" max="5133" width="9.28515625" customWidth="1"/>
    <col min="5134" max="5134" width="10.85546875" customWidth="1"/>
    <col min="5135" max="5135" width="9.85546875" customWidth="1"/>
    <col min="5136" max="5137" width="17.28515625" customWidth="1"/>
    <col min="5138" max="5138" width="16.85546875" customWidth="1"/>
    <col min="5139" max="5139" width="51.28515625" bestFit="1" customWidth="1"/>
    <col min="5140" max="5140" width="18.85546875" customWidth="1"/>
    <col min="5141" max="5141" width="37.28515625" bestFit="1" customWidth="1"/>
    <col min="5142" max="5142" width="9.7109375" customWidth="1"/>
    <col min="5143" max="5143" width="16" customWidth="1"/>
    <col min="5144" max="5144" width="15.42578125" customWidth="1"/>
    <col min="5145" max="5145" width="18.140625" customWidth="1"/>
    <col min="5146" max="5146" width="47.140625" customWidth="1"/>
    <col min="5147" max="5147" width="51.7109375" customWidth="1"/>
    <col min="5148" max="5148" width="49.42578125" customWidth="1"/>
    <col min="5379" max="5379" width="17.140625" customWidth="1"/>
    <col min="5380" max="5380" width="16" customWidth="1"/>
    <col min="5381" max="5381" width="43.28515625" bestFit="1" customWidth="1"/>
    <col min="5382" max="5382" width="24.7109375" customWidth="1"/>
    <col min="5383" max="5383" width="22.7109375" bestFit="1" customWidth="1"/>
    <col min="5384" max="5384" width="16.42578125" customWidth="1"/>
    <col min="5385" max="5385" width="15.42578125" customWidth="1"/>
    <col min="5386" max="5386" width="12.7109375" customWidth="1"/>
    <col min="5387" max="5387" width="6.140625" customWidth="1"/>
    <col min="5388" max="5388" width="6.7109375" customWidth="1"/>
    <col min="5389" max="5389" width="9.28515625" customWidth="1"/>
    <col min="5390" max="5390" width="10.85546875" customWidth="1"/>
    <col min="5391" max="5391" width="9.85546875" customWidth="1"/>
    <col min="5392" max="5393" width="17.28515625" customWidth="1"/>
    <col min="5394" max="5394" width="16.85546875" customWidth="1"/>
    <col min="5395" max="5395" width="51.28515625" bestFit="1" customWidth="1"/>
    <col min="5396" max="5396" width="18.85546875" customWidth="1"/>
    <col min="5397" max="5397" width="37.28515625" bestFit="1" customWidth="1"/>
    <col min="5398" max="5398" width="9.7109375" customWidth="1"/>
    <col min="5399" max="5399" width="16" customWidth="1"/>
    <col min="5400" max="5400" width="15.42578125" customWidth="1"/>
    <col min="5401" max="5401" width="18.140625" customWidth="1"/>
    <col min="5402" max="5402" width="47.140625" customWidth="1"/>
    <col min="5403" max="5403" width="51.7109375" customWidth="1"/>
    <col min="5404" max="5404" width="49.42578125" customWidth="1"/>
    <col min="5635" max="5635" width="17.140625" customWidth="1"/>
    <col min="5636" max="5636" width="16" customWidth="1"/>
    <col min="5637" max="5637" width="43.28515625" bestFit="1" customWidth="1"/>
    <col min="5638" max="5638" width="24.7109375" customWidth="1"/>
    <col min="5639" max="5639" width="22.7109375" bestFit="1" customWidth="1"/>
    <col min="5640" max="5640" width="16.42578125" customWidth="1"/>
    <col min="5641" max="5641" width="15.42578125" customWidth="1"/>
    <col min="5642" max="5642" width="12.7109375" customWidth="1"/>
    <col min="5643" max="5643" width="6.140625" customWidth="1"/>
    <col min="5644" max="5644" width="6.7109375" customWidth="1"/>
    <col min="5645" max="5645" width="9.28515625" customWidth="1"/>
    <col min="5646" max="5646" width="10.85546875" customWidth="1"/>
    <col min="5647" max="5647" width="9.85546875" customWidth="1"/>
    <col min="5648" max="5649" width="17.28515625" customWidth="1"/>
    <col min="5650" max="5650" width="16.85546875" customWidth="1"/>
    <col min="5651" max="5651" width="51.28515625" bestFit="1" customWidth="1"/>
    <col min="5652" max="5652" width="18.85546875" customWidth="1"/>
    <col min="5653" max="5653" width="37.28515625" bestFit="1" customWidth="1"/>
    <col min="5654" max="5654" width="9.7109375" customWidth="1"/>
    <col min="5655" max="5655" width="16" customWidth="1"/>
    <col min="5656" max="5656" width="15.42578125" customWidth="1"/>
    <col min="5657" max="5657" width="18.140625" customWidth="1"/>
    <col min="5658" max="5658" width="47.140625" customWidth="1"/>
    <col min="5659" max="5659" width="51.7109375" customWidth="1"/>
    <col min="5660" max="5660" width="49.42578125" customWidth="1"/>
    <col min="5891" max="5891" width="17.140625" customWidth="1"/>
    <col min="5892" max="5892" width="16" customWidth="1"/>
    <col min="5893" max="5893" width="43.28515625" bestFit="1" customWidth="1"/>
    <col min="5894" max="5894" width="24.7109375" customWidth="1"/>
    <col min="5895" max="5895" width="22.7109375" bestFit="1" customWidth="1"/>
    <col min="5896" max="5896" width="16.42578125" customWidth="1"/>
    <col min="5897" max="5897" width="15.42578125" customWidth="1"/>
    <col min="5898" max="5898" width="12.7109375" customWidth="1"/>
    <col min="5899" max="5899" width="6.140625" customWidth="1"/>
    <col min="5900" max="5900" width="6.7109375" customWidth="1"/>
    <col min="5901" max="5901" width="9.28515625" customWidth="1"/>
    <col min="5902" max="5902" width="10.85546875" customWidth="1"/>
    <col min="5903" max="5903" width="9.85546875" customWidth="1"/>
    <col min="5904" max="5905" width="17.28515625" customWidth="1"/>
    <col min="5906" max="5906" width="16.85546875" customWidth="1"/>
    <col min="5907" max="5907" width="51.28515625" bestFit="1" customWidth="1"/>
    <col min="5908" max="5908" width="18.85546875" customWidth="1"/>
    <col min="5909" max="5909" width="37.28515625" bestFit="1" customWidth="1"/>
    <col min="5910" max="5910" width="9.7109375" customWidth="1"/>
    <col min="5911" max="5911" width="16" customWidth="1"/>
    <col min="5912" max="5912" width="15.42578125" customWidth="1"/>
    <col min="5913" max="5913" width="18.140625" customWidth="1"/>
    <col min="5914" max="5914" width="47.140625" customWidth="1"/>
    <col min="5915" max="5915" width="51.7109375" customWidth="1"/>
    <col min="5916" max="5916" width="49.42578125" customWidth="1"/>
    <col min="6147" max="6147" width="17.140625" customWidth="1"/>
    <col min="6148" max="6148" width="16" customWidth="1"/>
    <col min="6149" max="6149" width="43.28515625" bestFit="1" customWidth="1"/>
    <col min="6150" max="6150" width="24.7109375" customWidth="1"/>
    <col min="6151" max="6151" width="22.7109375" bestFit="1" customWidth="1"/>
    <col min="6152" max="6152" width="16.42578125" customWidth="1"/>
    <col min="6153" max="6153" width="15.42578125" customWidth="1"/>
    <col min="6154" max="6154" width="12.7109375" customWidth="1"/>
    <col min="6155" max="6155" width="6.140625" customWidth="1"/>
    <col min="6156" max="6156" width="6.7109375" customWidth="1"/>
    <col min="6157" max="6157" width="9.28515625" customWidth="1"/>
    <col min="6158" max="6158" width="10.85546875" customWidth="1"/>
    <col min="6159" max="6159" width="9.85546875" customWidth="1"/>
    <col min="6160" max="6161" width="17.28515625" customWidth="1"/>
    <col min="6162" max="6162" width="16.85546875" customWidth="1"/>
    <col min="6163" max="6163" width="51.28515625" bestFit="1" customWidth="1"/>
    <col min="6164" max="6164" width="18.85546875" customWidth="1"/>
    <col min="6165" max="6165" width="37.28515625" bestFit="1" customWidth="1"/>
    <col min="6166" max="6166" width="9.7109375" customWidth="1"/>
    <col min="6167" max="6167" width="16" customWidth="1"/>
    <col min="6168" max="6168" width="15.42578125" customWidth="1"/>
    <col min="6169" max="6169" width="18.140625" customWidth="1"/>
    <col min="6170" max="6170" width="47.140625" customWidth="1"/>
    <col min="6171" max="6171" width="51.7109375" customWidth="1"/>
    <col min="6172" max="6172" width="49.42578125" customWidth="1"/>
    <col min="6403" max="6403" width="17.140625" customWidth="1"/>
    <col min="6404" max="6404" width="16" customWidth="1"/>
    <col min="6405" max="6405" width="43.28515625" bestFit="1" customWidth="1"/>
    <col min="6406" max="6406" width="24.7109375" customWidth="1"/>
    <col min="6407" max="6407" width="22.7109375" bestFit="1" customWidth="1"/>
    <col min="6408" max="6408" width="16.42578125" customWidth="1"/>
    <col min="6409" max="6409" width="15.42578125" customWidth="1"/>
    <col min="6410" max="6410" width="12.7109375" customWidth="1"/>
    <col min="6411" max="6411" width="6.140625" customWidth="1"/>
    <col min="6412" max="6412" width="6.7109375" customWidth="1"/>
    <col min="6413" max="6413" width="9.28515625" customWidth="1"/>
    <col min="6414" max="6414" width="10.85546875" customWidth="1"/>
    <col min="6415" max="6415" width="9.85546875" customWidth="1"/>
    <col min="6416" max="6417" width="17.28515625" customWidth="1"/>
    <col min="6418" max="6418" width="16.85546875" customWidth="1"/>
    <col min="6419" max="6419" width="51.28515625" bestFit="1" customWidth="1"/>
    <col min="6420" max="6420" width="18.85546875" customWidth="1"/>
    <col min="6421" max="6421" width="37.28515625" bestFit="1" customWidth="1"/>
    <col min="6422" max="6422" width="9.7109375" customWidth="1"/>
    <col min="6423" max="6423" width="16" customWidth="1"/>
    <col min="6424" max="6424" width="15.42578125" customWidth="1"/>
    <col min="6425" max="6425" width="18.140625" customWidth="1"/>
    <col min="6426" max="6426" width="47.140625" customWidth="1"/>
    <col min="6427" max="6427" width="51.7109375" customWidth="1"/>
    <col min="6428" max="6428" width="49.42578125" customWidth="1"/>
    <col min="6659" max="6659" width="17.140625" customWidth="1"/>
    <col min="6660" max="6660" width="16" customWidth="1"/>
    <col min="6661" max="6661" width="43.28515625" bestFit="1" customWidth="1"/>
    <col min="6662" max="6662" width="24.7109375" customWidth="1"/>
    <col min="6663" max="6663" width="22.7109375" bestFit="1" customWidth="1"/>
    <col min="6664" max="6664" width="16.42578125" customWidth="1"/>
    <col min="6665" max="6665" width="15.42578125" customWidth="1"/>
    <col min="6666" max="6666" width="12.7109375" customWidth="1"/>
    <col min="6667" max="6667" width="6.140625" customWidth="1"/>
    <col min="6668" max="6668" width="6.7109375" customWidth="1"/>
    <col min="6669" max="6669" width="9.28515625" customWidth="1"/>
    <col min="6670" max="6670" width="10.85546875" customWidth="1"/>
    <col min="6671" max="6671" width="9.85546875" customWidth="1"/>
    <col min="6672" max="6673" width="17.28515625" customWidth="1"/>
    <col min="6674" max="6674" width="16.85546875" customWidth="1"/>
    <col min="6675" max="6675" width="51.28515625" bestFit="1" customWidth="1"/>
    <col min="6676" max="6676" width="18.85546875" customWidth="1"/>
    <col min="6677" max="6677" width="37.28515625" bestFit="1" customWidth="1"/>
    <col min="6678" max="6678" width="9.7109375" customWidth="1"/>
    <col min="6679" max="6679" width="16" customWidth="1"/>
    <col min="6680" max="6680" width="15.42578125" customWidth="1"/>
    <col min="6681" max="6681" width="18.140625" customWidth="1"/>
    <col min="6682" max="6682" width="47.140625" customWidth="1"/>
    <col min="6683" max="6683" width="51.7109375" customWidth="1"/>
    <col min="6684" max="6684" width="49.42578125" customWidth="1"/>
    <col min="6915" max="6915" width="17.140625" customWidth="1"/>
    <col min="6916" max="6916" width="16" customWidth="1"/>
    <col min="6917" max="6917" width="43.28515625" bestFit="1" customWidth="1"/>
    <col min="6918" max="6918" width="24.7109375" customWidth="1"/>
    <col min="6919" max="6919" width="22.7109375" bestFit="1" customWidth="1"/>
    <col min="6920" max="6920" width="16.42578125" customWidth="1"/>
    <col min="6921" max="6921" width="15.42578125" customWidth="1"/>
    <col min="6922" max="6922" width="12.7109375" customWidth="1"/>
    <col min="6923" max="6923" width="6.140625" customWidth="1"/>
    <col min="6924" max="6924" width="6.7109375" customWidth="1"/>
    <col min="6925" max="6925" width="9.28515625" customWidth="1"/>
    <col min="6926" max="6926" width="10.85546875" customWidth="1"/>
    <col min="6927" max="6927" width="9.85546875" customWidth="1"/>
    <col min="6928" max="6929" width="17.28515625" customWidth="1"/>
    <col min="6930" max="6930" width="16.85546875" customWidth="1"/>
    <col min="6931" max="6931" width="51.28515625" bestFit="1" customWidth="1"/>
    <col min="6932" max="6932" width="18.85546875" customWidth="1"/>
    <col min="6933" max="6933" width="37.28515625" bestFit="1" customWidth="1"/>
    <col min="6934" max="6934" width="9.7109375" customWidth="1"/>
    <col min="6935" max="6935" width="16" customWidth="1"/>
    <col min="6936" max="6936" width="15.42578125" customWidth="1"/>
    <col min="6937" max="6937" width="18.140625" customWidth="1"/>
    <col min="6938" max="6938" width="47.140625" customWidth="1"/>
    <col min="6939" max="6939" width="51.7109375" customWidth="1"/>
    <col min="6940" max="6940" width="49.42578125" customWidth="1"/>
    <col min="7171" max="7171" width="17.140625" customWidth="1"/>
    <col min="7172" max="7172" width="16" customWidth="1"/>
    <col min="7173" max="7173" width="43.28515625" bestFit="1" customWidth="1"/>
    <col min="7174" max="7174" width="24.7109375" customWidth="1"/>
    <col min="7175" max="7175" width="22.7109375" bestFit="1" customWidth="1"/>
    <col min="7176" max="7176" width="16.42578125" customWidth="1"/>
    <col min="7177" max="7177" width="15.42578125" customWidth="1"/>
    <col min="7178" max="7178" width="12.7109375" customWidth="1"/>
    <col min="7179" max="7179" width="6.140625" customWidth="1"/>
    <col min="7180" max="7180" width="6.7109375" customWidth="1"/>
    <col min="7181" max="7181" width="9.28515625" customWidth="1"/>
    <col min="7182" max="7182" width="10.85546875" customWidth="1"/>
    <col min="7183" max="7183" width="9.85546875" customWidth="1"/>
    <col min="7184" max="7185" width="17.28515625" customWidth="1"/>
    <col min="7186" max="7186" width="16.85546875" customWidth="1"/>
    <col min="7187" max="7187" width="51.28515625" bestFit="1" customWidth="1"/>
    <col min="7188" max="7188" width="18.85546875" customWidth="1"/>
    <col min="7189" max="7189" width="37.28515625" bestFit="1" customWidth="1"/>
    <col min="7190" max="7190" width="9.7109375" customWidth="1"/>
    <col min="7191" max="7191" width="16" customWidth="1"/>
    <col min="7192" max="7192" width="15.42578125" customWidth="1"/>
    <col min="7193" max="7193" width="18.140625" customWidth="1"/>
    <col min="7194" max="7194" width="47.140625" customWidth="1"/>
    <col min="7195" max="7195" width="51.7109375" customWidth="1"/>
    <col min="7196" max="7196" width="49.42578125" customWidth="1"/>
    <col min="7427" max="7427" width="17.140625" customWidth="1"/>
    <col min="7428" max="7428" width="16" customWidth="1"/>
    <col min="7429" max="7429" width="43.28515625" bestFit="1" customWidth="1"/>
    <col min="7430" max="7430" width="24.7109375" customWidth="1"/>
    <col min="7431" max="7431" width="22.7109375" bestFit="1" customWidth="1"/>
    <col min="7432" max="7432" width="16.42578125" customWidth="1"/>
    <col min="7433" max="7433" width="15.42578125" customWidth="1"/>
    <col min="7434" max="7434" width="12.7109375" customWidth="1"/>
    <col min="7435" max="7435" width="6.140625" customWidth="1"/>
    <col min="7436" max="7436" width="6.7109375" customWidth="1"/>
    <col min="7437" max="7437" width="9.28515625" customWidth="1"/>
    <col min="7438" max="7438" width="10.85546875" customWidth="1"/>
    <col min="7439" max="7439" width="9.85546875" customWidth="1"/>
    <col min="7440" max="7441" width="17.28515625" customWidth="1"/>
    <col min="7442" max="7442" width="16.85546875" customWidth="1"/>
    <col min="7443" max="7443" width="51.28515625" bestFit="1" customWidth="1"/>
    <col min="7444" max="7444" width="18.85546875" customWidth="1"/>
    <col min="7445" max="7445" width="37.28515625" bestFit="1" customWidth="1"/>
    <col min="7446" max="7446" width="9.7109375" customWidth="1"/>
    <col min="7447" max="7447" width="16" customWidth="1"/>
    <col min="7448" max="7448" width="15.42578125" customWidth="1"/>
    <col min="7449" max="7449" width="18.140625" customWidth="1"/>
    <col min="7450" max="7450" width="47.140625" customWidth="1"/>
    <col min="7451" max="7451" width="51.7109375" customWidth="1"/>
    <col min="7452" max="7452" width="49.42578125" customWidth="1"/>
    <col min="7683" max="7683" width="17.140625" customWidth="1"/>
    <col min="7684" max="7684" width="16" customWidth="1"/>
    <col min="7685" max="7685" width="43.28515625" bestFit="1" customWidth="1"/>
    <col min="7686" max="7686" width="24.7109375" customWidth="1"/>
    <col min="7687" max="7687" width="22.7109375" bestFit="1" customWidth="1"/>
    <col min="7688" max="7688" width="16.42578125" customWidth="1"/>
    <col min="7689" max="7689" width="15.42578125" customWidth="1"/>
    <col min="7690" max="7690" width="12.7109375" customWidth="1"/>
    <col min="7691" max="7691" width="6.140625" customWidth="1"/>
    <col min="7692" max="7692" width="6.7109375" customWidth="1"/>
    <col min="7693" max="7693" width="9.28515625" customWidth="1"/>
    <col min="7694" max="7694" width="10.85546875" customWidth="1"/>
    <col min="7695" max="7695" width="9.85546875" customWidth="1"/>
    <col min="7696" max="7697" width="17.28515625" customWidth="1"/>
    <col min="7698" max="7698" width="16.85546875" customWidth="1"/>
    <col min="7699" max="7699" width="51.28515625" bestFit="1" customWidth="1"/>
    <col min="7700" max="7700" width="18.85546875" customWidth="1"/>
    <col min="7701" max="7701" width="37.28515625" bestFit="1" customWidth="1"/>
    <col min="7702" max="7702" width="9.7109375" customWidth="1"/>
    <col min="7703" max="7703" width="16" customWidth="1"/>
    <col min="7704" max="7704" width="15.42578125" customWidth="1"/>
    <col min="7705" max="7705" width="18.140625" customWidth="1"/>
    <col min="7706" max="7706" width="47.140625" customWidth="1"/>
    <col min="7707" max="7707" width="51.7109375" customWidth="1"/>
    <col min="7708" max="7708" width="49.42578125" customWidth="1"/>
    <col min="7939" max="7939" width="17.140625" customWidth="1"/>
    <col min="7940" max="7940" width="16" customWidth="1"/>
    <col min="7941" max="7941" width="43.28515625" bestFit="1" customWidth="1"/>
    <col min="7942" max="7942" width="24.7109375" customWidth="1"/>
    <col min="7943" max="7943" width="22.7109375" bestFit="1" customWidth="1"/>
    <col min="7944" max="7944" width="16.42578125" customWidth="1"/>
    <col min="7945" max="7945" width="15.42578125" customWidth="1"/>
    <col min="7946" max="7946" width="12.7109375" customWidth="1"/>
    <col min="7947" max="7947" width="6.140625" customWidth="1"/>
    <col min="7948" max="7948" width="6.7109375" customWidth="1"/>
    <col min="7949" max="7949" width="9.28515625" customWidth="1"/>
    <col min="7950" max="7950" width="10.85546875" customWidth="1"/>
    <col min="7951" max="7951" width="9.85546875" customWidth="1"/>
    <col min="7952" max="7953" width="17.28515625" customWidth="1"/>
    <col min="7954" max="7954" width="16.85546875" customWidth="1"/>
    <col min="7955" max="7955" width="51.28515625" bestFit="1" customWidth="1"/>
    <col min="7956" max="7956" width="18.85546875" customWidth="1"/>
    <col min="7957" max="7957" width="37.28515625" bestFit="1" customWidth="1"/>
    <col min="7958" max="7958" width="9.7109375" customWidth="1"/>
    <col min="7959" max="7959" width="16" customWidth="1"/>
    <col min="7960" max="7960" width="15.42578125" customWidth="1"/>
    <col min="7961" max="7961" width="18.140625" customWidth="1"/>
    <col min="7962" max="7962" width="47.140625" customWidth="1"/>
    <col min="7963" max="7963" width="51.7109375" customWidth="1"/>
    <col min="7964" max="7964" width="49.42578125" customWidth="1"/>
    <col min="8195" max="8195" width="17.140625" customWidth="1"/>
    <col min="8196" max="8196" width="16" customWidth="1"/>
    <col min="8197" max="8197" width="43.28515625" bestFit="1" customWidth="1"/>
    <col min="8198" max="8198" width="24.7109375" customWidth="1"/>
    <col min="8199" max="8199" width="22.7109375" bestFit="1" customWidth="1"/>
    <col min="8200" max="8200" width="16.42578125" customWidth="1"/>
    <col min="8201" max="8201" width="15.42578125" customWidth="1"/>
    <col min="8202" max="8202" width="12.7109375" customWidth="1"/>
    <col min="8203" max="8203" width="6.140625" customWidth="1"/>
    <col min="8204" max="8204" width="6.7109375" customWidth="1"/>
    <col min="8205" max="8205" width="9.28515625" customWidth="1"/>
    <col min="8206" max="8206" width="10.85546875" customWidth="1"/>
    <col min="8207" max="8207" width="9.85546875" customWidth="1"/>
    <col min="8208" max="8209" width="17.28515625" customWidth="1"/>
    <col min="8210" max="8210" width="16.85546875" customWidth="1"/>
    <col min="8211" max="8211" width="51.28515625" bestFit="1" customWidth="1"/>
    <col min="8212" max="8212" width="18.85546875" customWidth="1"/>
    <col min="8213" max="8213" width="37.28515625" bestFit="1" customWidth="1"/>
    <col min="8214" max="8214" width="9.7109375" customWidth="1"/>
    <col min="8215" max="8215" width="16" customWidth="1"/>
    <col min="8216" max="8216" width="15.42578125" customWidth="1"/>
    <col min="8217" max="8217" width="18.140625" customWidth="1"/>
    <col min="8218" max="8218" width="47.140625" customWidth="1"/>
    <col min="8219" max="8219" width="51.7109375" customWidth="1"/>
    <col min="8220" max="8220" width="49.42578125" customWidth="1"/>
    <col min="8451" max="8451" width="17.140625" customWidth="1"/>
    <col min="8452" max="8452" width="16" customWidth="1"/>
    <col min="8453" max="8453" width="43.28515625" bestFit="1" customWidth="1"/>
    <col min="8454" max="8454" width="24.7109375" customWidth="1"/>
    <col min="8455" max="8455" width="22.7109375" bestFit="1" customWidth="1"/>
    <col min="8456" max="8456" width="16.42578125" customWidth="1"/>
    <col min="8457" max="8457" width="15.42578125" customWidth="1"/>
    <col min="8458" max="8458" width="12.7109375" customWidth="1"/>
    <col min="8459" max="8459" width="6.140625" customWidth="1"/>
    <col min="8460" max="8460" width="6.7109375" customWidth="1"/>
    <col min="8461" max="8461" width="9.28515625" customWidth="1"/>
    <col min="8462" max="8462" width="10.85546875" customWidth="1"/>
    <col min="8463" max="8463" width="9.85546875" customWidth="1"/>
    <col min="8464" max="8465" width="17.28515625" customWidth="1"/>
    <col min="8466" max="8466" width="16.85546875" customWidth="1"/>
    <col min="8467" max="8467" width="51.28515625" bestFit="1" customWidth="1"/>
    <col min="8468" max="8468" width="18.85546875" customWidth="1"/>
    <col min="8469" max="8469" width="37.28515625" bestFit="1" customWidth="1"/>
    <col min="8470" max="8470" width="9.7109375" customWidth="1"/>
    <col min="8471" max="8471" width="16" customWidth="1"/>
    <col min="8472" max="8472" width="15.42578125" customWidth="1"/>
    <col min="8473" max="8473" width="18.140625" customWidth="1"/>
    <col min="8474" max="8474" width="47.140625" customWidth="1"/>
    <col min="8475" max="8475" width="51.7109375" customWidth="1"/>
    <col min="8476" max="8476" width="49.42578125" customWidth="1"/>
    <col min="8707" max="8707" width="17.140625" customWidth="1"/>
    <col min="8708" max="8708" width="16" customWidth="1"/>
    <col min="8709" max="8709" width="43.28515625" bestFit="1" customWidth="1"/>
    <col min="8710" max="8710" width="24.7109375" customWidth="1"/>
    <col min="8711" max="8711" width="22.7109375" bestFit="1" customWidth="1"/>
    <col min="8712" max="8712" width="16.42578125" customWidth="1"/>
    <col min="8713" max="8713" width="15.42578125" customWidth="1"/>
    <col min="8714" max="8714" width="12.7109375" customWidth="1"/>
    <col min="8715" max="8715" width="6.140625" customWidth="1"/>
    <col min="8716" max="8716" width="6.7109375" customWidth="1"/>
    <col min="8717" max="8717" width="9.28515625" customWidth="1"/>
    <col min="8718" max="8718" width="10.85546875" customWidth="1"/>
    <col min="8719" max="8719" width="9.85546875" customWidth="1"/>
    <col min="8720" max="8721" width="17.28515625" customWidth="1"/>
    <col min="8722" max="8722" width="16.85546875" customWidth="1"/>
    <col min="8723" max="8723" width="51.28515625" bestFit="1" customWidth="1"/>
    <col min="8724" max="8724" width="18.85546875" customWidth="1"/>
    <col min="8725" max="8725" width="37.28515625" bestFit="1" customWidth="1"/>
    <col min="8726" max="8726" width="9.7109375" customWidth="1"/>
    <col min="8727" max="8727" width="16" customWidth="1"/>
    <col min="8728" max="8728" width="15.42578125" customWidth="1"/>
    <col min="8729" max="8729" width="18.140625" customWidth="1"/>
    <col min="8730" max="8730" width="47.140625" customWidth="1"/>
    <col min="8731" max="8731" width="51.7109375" customWidth="1"/>
    <col min="8732" max="8732" width="49.42578125" customWidth="1"/>
    <col min="8963" max="8963" width="17.140625" customWidth="1"/>
    <col min="8964" max="8964" width="16" customWidth="1"/>
    <col min="8965" max="8965" width="43.28515625" bestFit="1" customWidth="1"/>
    <col min="8966" max="8966" width="24.7109375" customWidth="1"/>
    <col min="8967" max="8967" width="22.7109375" bestFit="1" customWidth="1"/>
    <col min="8968" max="8968" width="16.42578125" customWidth="1"/>
    <col min="8969" max="8969" width="15.42578125" customWidth="1"/>
    <col min="8970" max="8970" width="12.7109375" customWidth="1"/>
    <col min="8971" max="8971" width="6.140625" customWidth="1"/>
    <col min="8972" max="8972" width="6.7109375" customWidth="1"/>
    <col min="8973" max="8973" width="9.28515625" customWidth="1"/>
    <col min="8974" max="8974" width="10.85546875" customWidth="1"/>
    <col min="8975" max="8975" width="9.85546875" customWidth="1"/>
    <col min="8976" max="8977" width="17.28515625" customWidth="1"/>
    <col min="8978" max="8978" width="16.85546875" customWidth="1"/>
    <col min="8979" max="8979" width="51.28515625" bestFit="1" customWidth="1"/>
    <col min="8980" max="8980" width="18.85546875" customWidth="1"/>
    <col min="8981" max="8981" width="37.28515625" bestFit="1" customWidth="1"/>
    <col min="8982" max="8982" width="9.7109375" customWidth="1"/>
    <col min="8983" max="8983" width="16" customWidth="1"/>
    <col min="8984" max="8984" width="15.42578125" customWidth="1"/>
    <col min="8985" max="8985" width="18.140625" customWidth="1"/>
    <col min="8986" max="8986" width="47.140625" customWidth="1"/>
    <col min="8987" max="8987" width="51.7109375" customWidth="1"/>
    <col min="8988" max="8988" width="49.42578125" customWidth="1"/>
    <col min="9219" max="9219" width="17.140625" customWidth="1"/>
    <col min="9220" max="9220" width="16" customWidth="1"/>
    <col min="9221" max="9221" width="43.28515625" bestFit="1" customWidth="1"/>
    <col min="9222" max="9222" width="24.7109375" customWidth="1"/>
    <col min="9223" max="9223" width="22.7109375" bestFit="1" customWidth="1"/>
    <col min="9224" max="9224" width="16.42578125" customWidth="1"/>
    <col min="9225" max="9225" width="15.42578125" customWidth="1"/>
    <col min="9226" max="9226" width="12.7109375" customWidth="1"/>
    <col min="9227" max="9227" width="6.140625" customWidth="1"/>
    <col min="9228" max="9228" width="6.7109375" customWidth="1"/>
    <col min="9229" max="9229" width="9.28515625" customWidth="1"/>
    <col min="9230" max="9230" width="10.85546875" customWidth="1"/>
    <col min="9231" max="9231" width="9.85546875" customWidth="1"/>
    <col min="9232" max="9233" width="17.28515625" customWidth="1"/>
    <col min="9234" max="9234" width="16.85546875" customWidth="1"/>
    <col min="9235" max="9235" width="51.28515625" bestFit="1" customWidth="1"/>
    <col min="9236" max="9236" width="18.85546875" customWidth="1"/>
    <col min="9237" max="9237" width="37.28515625" bestFit="1" customWidth="1"/>
    <col min="9238" max="9238" width="9.7109375" customWidth="1"/>
    <col min="9239" max="9239" width="16" customWidth="1"/>
    <col min="9240" max="9240" width="15.42578125" customWidth="1"/>
    <col min="9241" max="9241" width="18.140625" customWidth="1"/>
    <col min="9242" max="9242" width="47.140625" customWidth="1"/>
    <col min="9243" max="9243" width="51.7109375" customWidth="1"/>
    <col min="9244" max="9244" width="49.42578125" customWidth="1"/>
    <col min="9475" max="9475" width="17.140625" customWidth="1"/>
    <col min="9476" max="9476" width="16" customWidth="1"/>
    <col min="9477" max="9477" width="43.28515625" bestFit="1" customWidth="1"/>
    <col min="9478" max="9478" width="24.7109375" customWidth="1"/>
    <col min="9479" max="9479" width="22.7109375" bestFit="1" customWidth="1"/>
    <col min="9480" max="9480" width="16.42578125" customWidth="1"/>
    <col min="9481" max="9481" width="15.42578125" customWidth="1"/>
    <col min="9482" max="9482" width="12.7109375" customWidth="1"/>
    <col min="9483" max="9483" width="6.140625" customWidth="1"/>
    <col min="9484" max="9484" width="6.7109375" customWidth="1"/>
    <col min="9485" max="9485" width="9.28515625" customWidth="1"/>
    <col min="9486" max="9486" width="10.85546875" customWidth="1"/>
    <col min="9487" max="9487" width="9.85546875" customWidth="1"/>
    <col min="9488" max="9489" width="17.28515625" customWidth="1"/>
    <col min="9490" max="9490" width="16.85546875" customWidth="1"/>
    <col min="9491" max="9491" width="51.28515625" bestFit="1" customWidth="1"/>
    <col min="9492" max="9492" width="18.85546875" customWidth="1"/>
    <col min="9493" max="9493" width="37.28515625" bestFit="1" customWidth="1"/>
    <col min="9494" max="9494" width="9.7109375" customWidth="1"/>
    <col min="9495" max="9495" width="16" customWidth="1"/>
    <col min="9496" max="9496" width="15.42578125" customWidth="1"/>
    <col min="9497" max="9497" width="18.140625" customWidth="1"/>
    <col min="9498" max="9498" width="47.140625" customWidth="1"/>
    <col min="9499" max="9499" width="51.7109375" customWidth="1"/>
    <col min="9500" max="9500" width="49.42578125" customWidth="1"/>
    <col min="9731" max="9731" width="17.140625" customWidth="1"/>
    <col min="9732" max="9732" width="16" customWidth="1"/>
    <col min="9733" max="9733" width="43.28515625" bestFit="1" customWidth="1"/>
    <col min="9734" max="9734" width="24.7109375" customWidth="1"/>
    <col min="9735" max="9735" width="22.7109375" bestFit="1" customWidth="1"/>
    <col min="9736" max="9736" width="16.42578125" customWidth="1"/>
    <col min="9737" max="9737" width="15.42578125" customWidth="1"/>
    <col min="9738" max="9738" width="12.7109375" customWidth="1"/>
    <col min="9739" max="9739" width="6.140625" customWidth="1"/>
    <col min="9740" max="9740" width="6.7109375" customWidth="1"/>
    <col min="9741" max="9741" width="9.28515625" customWidth="1"/>
    <col min="9742" max="9742" width="10.85546875" customWidth="1"/>
    <col min="9743" max="9743" width="9.85546875" customWidth="1"/>
    <col min="9744" max="9745" width="17.28515625" customWidth="1"/>
    <col min="9746" max="9746" width="16.85546875" customWidth="1"/>
    <col min="9747" max="9747" width="51.28515625" bestFit="1" customWidth="1"/>
    <col min="9748" max="9748" width="18.85546875" customWidth="1"/>
    <col min="9749" max="9749" width="37.28515625" bestFit="1" customWidth="1"/>
    <col min="9750" max="9750" width="9.7109375" customWidth="1"/>
    <col min="9751" max="9751" width="16" customWidth="1"/>
    <col min="9752" max="9752" width="15.42578125" customWidth="1"/>
    <col min="9753" max="9753" width="18.140625" customWidth="1"/>
    <col min="9754" max="9754" width="47.140625" customWidth="1"/>
    <col min="9755" max="9755" width="51.7109375" customWidth="1"/>
    <col min="9756" max="9756" width="49.42578125" customWidth="1"/>
    <col min="9987" max="9987" width="17.140625" customWidth="1"/>
    <col min="9988" max="9988" width="16" customWidth="1"/>
    <col min="9989" max="9989" width="43.28515625" bestFit="1" customWidth="1"/>
    <col min="9990" max="9990" width="24.7109375" customWidth="1"/>
    <col min="9991" max="9991" width="22.7109375" bestFit="1" customWidth="1"/>
    <col min="9992" max="9992" width="16.42578125" customWidth="1"/>
    <col min="9993" max="9993" width="15.42578125" customWidth="1"/>
    <col min="9994" max="9994" width="12.7109375" customWidth="1"/>
    <col min="9995" max="9995" width="6.140625" customWidth="1"/>
    <col min="9996" max="9996" width="6.7109375" customWidth="1"/>
    <col min="9997" max="9997" width="9.28515625" customWidth="1"/>
    <col min="9998" max="9998" width="10.85546875" customWidth="1"/>
    <col min="9999" max="9999" width="9.85546875" customWidth="1"/>
    <col min="10000" max="10001" width="17.28515625" customWidth="1"/>
    <col min="10002" max="10002" width="16.85546875" customWidth="1"/>
    <col min="10003" max="10003" width="51.28515625" bestFit="1" customWidth="1"/>
    <col min="10004" max="10004" width="18.85546875" customWidth="1"/>
    <col min="10005" max="10005" width="37.28515625" bestFit="1" customWidth="1"/>
    <col min="10006" max="10006" width="9.7109375" customWidth="1"/>
    <col min="10007" max="10007" width="16" customWidth="1"/>
    <col min="10008" max="10008" width="15.42578125" customWidth="1"/>
    <col min="10009" max="10009" width="18.140625" customWidth="1"/>
    <col min="10010" max="10010" width="47.140625" customWidth="1"/>
    <col min="10011" max="10011" width="51.7109375" customWidth="1"/>
    <col min="10012" max="10012" width="49.42578125" customWidth="1"/>
    <col min="10243" max="10243" width="17.140625" customWidth="1"/>
    <col min="10244" max="10244" width="16" customWidth="1"/>
    <col min="10245" max="10245" width="43.28515625" bestFit="1" customWidth="1"/>
    <col min="10246" max="10246" width="24.7109375" customWidth="1"/>
    <col min="10247" max="10247" width="22.7109375" bestFit="1" customWidth="1"/>
    <col min="10248" max="10248" width="16.42578125" customWidth="1"/>
    <col min="10249" max="10249" width="15.42578125" customWidth="1"/>
    <col min="10250" max="10250" width="12.7109375" customWidth="1"/>
    <col min="10251" max="10251" width="6.140625" customWidth="1"/>
    <col min="10252" max="10252" width="6.7109375" customWidth="1"/>
    <col min="10253" max="10253" width="9.28515625" customWidth="1"/>
    <col min="10254" max="10254" width="10.85546875" customWidth="1"/>
    <col min="10255" max="10255" width="9.85546875" customWidth="1"/>
    <col min="10256" max="10257" width="17.28515625" customWidth="1"/>
    <col min="10258" max="10258" width="16.85546875" customWidth="1"/>
    <col min="10259" max="10259" width="51.28515625" bestFit="1" customWidth="1"/>
    <col min="10260" max="10260" width="18.85546875" customWidth="1"/>
    <col min="10261" max="10261" width="37.28515625" bestFit="1" customWidth="1"/>
    <col min="10262" max="10262" width="9.7109375" customWidth="1"/>
    <col min="10263" max="10263" width="16" customWidth="1"/>
    <col min="10264" max="10264" width="15.42578125" customWidth="1"/>
    <col min="10265" max="10265" width="18.140625" customWidth="1"/>
    <col min="10266" max="10266" width="47.140625" customWidth="1"/>
    <col min="10267" max="10267" width="51.7109375" customWidth="1"/>
    <col min="10268" max="10268" width="49.42578125" customWidth="1"/>
    <col min="10499" max="10499" width="17.140625" customWidth="1"/>
    <col min="10500" max="10500" width="16" customWidth="1"/>
    <col min="10501" max="10501" width="43.28515625" bestFit="1" customWidth="1"/>
    <col min="10502" max="10502" width="24.7109375" customWidth="1"/>
    <col min="10503" max="10503" width="22.7109375" bestFit="1" customWidth="1"/>
    <col min="10504" max="10504" width="16.42578125" customWidth="1"/>
    <col min="10505" max="10505" width="15.42578125" customWidth="1"/>
    <col min="10506" max="10506" width="12.7109375" customWidth="1"/>
    <col min="10507" max="10507" width="6.140625" customWidth="1"/>
    <col min="10508" max="10508" width="6.7109375" customWidth="1"/>
    <col min="10509" max="10509" width="9.28515625" customWidth="1"/>
    <col min="10510" max="10510" width="10.85546875" customWidth="1"/>
    <col min="10511" max="10511" width="9.85546875" customWidth="1"/>
    <col min="10512" max="10513" width="17.28515625" customWidth="1"/>
    <col min="10514" max="10514" width="16.85546875" customWidth="1"/>
    <col min="10515" max="10515" width="51.28515625" bestFit="1" customWidth="1"/>
    <col min="10516" max="10516" width="18.85546875" customWidth="1"/>
    <col min="10517" max="10517" width="37.28515625" bestFit="1" customWidth="1"/>
    <col min="10518" max="10518" width="9.7109375" customWidth="1"/>
    <col min="10519" max="10519" width="16" customWidth="1"/>
    <col min="10520" max="10520" width="15.42578125" customWidth="1"/>
    <col min="10521" max="10521" width="18.140625" customWidth="1"/>
    <col min="10522" max="10522" width="47.140625" customWidth="1"/>
    <col min="10523" max="10523" width="51.7109375" customWidth="1"/>
    <col min="10524" max="10524" width="49.42578125" customWidth="1"/>
    <col min="10755" max="10755" width="17.140625" customWidth="1"/>
    <col min="10756" max="10756" width="16" customWidth="1"/>
    <col min="10757" max="10757" width="43.28515625" bestFit="1" customWidth="1"/>
    <col min="10758" max="10758" width="24.7109375" customWidth="1"/>
    <col min="10759" max="10759" width="22.7109375" bestFit="1" customWidth="1"/>
    <col min="10760" max="10760" width="16.42578125" customWidth="1"/>
    <col min="10761" max="10761" width="15.42578125" customWidth="1"/>
    <col min="10762" max="10762" width="12.7109375" customWidth="1"/>
    <col min="10763" max="10763" width="6.140625" customWidth="1"/>
    <col min="10764" max="10764" width="6.7109375" customWidth="1"/>
    <col min="10765" max="10765" width="9.28515625" customWidth="1"/>
    <col min="10766" max="10766" width="10.85546875" customWidth="1"/>
    <col min="10767" max="10767" width="9.85546875" customWidth="1"/>
    <col min="10768" max="10769" width="17.28515625" customWidth="1"/>
    <col min="10770" max="10770" width="16.85546875" customWidth="1"/>
    <col min="10771" max="10771" width="51.28515625" bestFit="1" customWidth="1"/>
    <col min="10772" max="10772" width="18.85546875" customWidth="1"/>
    <col min="10773" max="10773" width="37.28515625" bestFit="1" customWidth="1"/>
    <col min="10774" max="10774" width="9.7109375" customWidth="1"/>
    <col min="10775" max="10775" width="16" customWidth="1"/>
    <col min="10776" max="10776" width="15.42578125" customWidth="1"/>
    <col min="10777" max="10777" width="18.140625" customWidth="1"/>
    <col min="10778" max="10778" width="47.140625" customWidth="1"/>
    <col min="10779" max="10779" width="51.7109375" customWidth="1"/>
    <col min="10780" max="10780" width="49.42578125" customWidth="1"/>
    <col min="11011" max="11011" width="17.140625" customWidth="1"/>
    <col min="11012" max="11012" width="16" customWidth="1"/>
    <col min="11013" max="11013" width="43.28515625" bestFit="1" customWidth="1"/>
    <col min="11014" max="11014" width="24.7109375" customWidth="1"/>
    <col min="11015" max="11015" width="22.7109375" bestFit="1" customWidth="1"/>
    <col min="11016" max="11016" width="16.42578125" customWidth="1"/>
    <col min="11017" max="11017" width="15.42578125" customWidth="1"/>
    <col min="11018" max="11018" width="12.7109375" customWidth="1"/>
    <col min="11019" max="11019" width="6.140625" customWidth="1"/>
    <col min="11020" max="11020" width="6.7109375" customWidth="1"/>
    <col min="11021" max="11021" width="9.28515625" customWidth="1"/>
    <col min="11022" max="11022" width="10.85546875" customWidth="1"/>
    <col min="11023" max="11023" width="9.85546875" customWidth="1"/>
    <col min="11024" max="11025" width="17.28515625" customWidth="1"/>
    <col min="11026" max="11026" width="16.85546875" customWidth="1"/>
    <col min="11027" max="11027" width="51.28515625" bestFit="1" customWidth="1"/>
    <col min="11028" max="11028" width="18.85546875" customWidth="1"/>
    <col min="11029" max="11029" width="37.28515625" bestFit="1" customWidth="1"/>
    <col min="11030" max="11030" width="9.7109375" customWidth="1"/>
    <col min="11031" max="11031" width="16" customWidth="1"/>
    <col min="11032" max="11032" width="15.42578125" customWidth="1"/>
    <col min="11033" max="11033" width="18.140625" customWidth="1"/>
    <col min="11034" max="11034" width="47.140625" customWidth="1"/>
    <col min="11035" max="11035" width="51.7109375" customWidth="1"/>
    <col min="11036" max="11036" width="49.42578125" customWidth="1"/>
    <col min="11267" max="11267" width="17.140625" customWidth="1"/>
    <col min="11268" max="11268" width="16" customWidth="1"/>
    <col min="11269" max="11269" width="43.28515625" bestFit="1" customWidth="1"/>
    <col min="11270" max="11270" width="24.7109375" customWidth="1"/>
    <col min="11271" max="11271" width="22.7109375" bestFit="1" customWidth="1"/>
    <col min="11272" max="11272" width="16.42578125" customWidth="1"/>
    <col min="11273" max="11273" width="15.42578125" customWidth="1"/>
    <col min="11274" max="11274" width="12.7109375" customWidth="1"/>
    <col min="11275" max="11275" width="6.140625" customWidth="1"/>
    <col min="11276" max="11276" width="6.7109375" customWidth="1"/>
    <col min="11277" max="11277" width="9.28515625" customWidth="1"/>
    <col min="11278" max="11278" width="10.85546875" customWidth="1"/>
    <col min="11279" max="11279" width="9.85546875" customWidth="1"/>
    <col min="11280" max="11281" width="17.28515625" customWidth="1"/>
    <col min="11282" max="11282" width="16.85546875" customWidth="1"/>
    <col min="11283" max="11283" width="51.28515625" bestFit="1" customWidth="1"/>
    <col min="11284" max="11284" width="18.85546875" customWidth="1"/>
    <col min="11285" max="11285" width="37.28515625" bestFit="1" customWidth="1"/>
    <col min="11286" max="11286" width="9.7109375" customWidth="1"/>
    <col min="11287" max="11287" width="16" customWidth="1"/>
    <col min="11288" max="11288" width="15.42578125" customWidth="1"/>
    <col min="11289" max="11289" width="18.140625" customWidth="1"/>
    <col min="11290" max="11290" width="47.140625" customWidth="1"/>
    <col min="11291" max="11291" width="51.7109375" customWidth="1"/>
    <col min="11292" max="11292" width="49.42578125" customWidth="1"/>
    <col min="11523" max="11523" width="17.140625" customWidth="1"/>
    <col min="11524" max="11524" width="16" customWidth="1"/>
    <col min="11525" max="11525" width="43.28515625" bestFit="1" customWidth="1"/>
    <col min="11526" max="11526" width="24.7109375" customWidth="1"/>
    <col min="11527" max="11527" width="22.7109375" bestFit="1" customWidth="1"/>
    <col min="11528" max="11528" width="16.42578125" customWidth="1"/>
    <col min="11529" max="11529" width="15.42578125" customWidth="1"/>
    <col min="11530" max="11530" width="12.7109375" customWidth="1"/>
    <col min="11531" max="11531" width="6.140625" customWidth="1"/>
    <col min="11532" max="11532" width="6.7109375" customWidth="1"/>
    <col min="11533" max="11533" width="9.28515625" customWidth="1"/>
    <col min="11534" max="11534" width="10.85546875" customWidth="1"/>
    <col min="11535" max="11535" width="9.85546875" customWidth="1"/>
    <col min="11536" max="11537" width="17.28515625" customWidth="1"/>
    <col min="11538" max="11538" width="16.85546875" customWidth="1"/>
    <col min="11539" max="11539" width="51.28515625" bestFit="1" customWidth="1"/>
    <col min="11540" max="11540" width="18.85546875" customWidth="1"/>
    <col min="11541" max="11541" width="37.28515625" bestFit="1" customWidth="1"/>
    <col min="11542" max="11542" width="9.7109375" customWidth="1"/>
    <col min="11543" max="11543" width="16" customWidth="1"/>
    <col min="11544" max="11544" width="15.42578125" customWidth="1"/>
    <col min="11545" max="11545" width="18.140625" customWidth="1"/>
    <col min="11546" max="11546" width="47.140625" customWidth="1"/>
    <col min="11547" max="11547" width="51.7109375" customWidth="1"/>
    <col min="11548" max="11548" width="49.42578125" customWidth="1"/>
    <col min="11779" max="11779" width="17.140625" customWidth="1"/>
    <col min="11780" max="11780" width="16" customWidth="1"/>
    <col min="11781" max="11781" width="43.28515625" bestFit="1" customWidth="1"/>
    <col min="11782" max="11782" width="24.7109375" customWidth="1"/>
    <col min="11783" max="11783" width="22.7109375" bestFit="1" customWidth="1"/>
    <col min="11784" max="11784" width="16.42578125" customWidth="1"/>
    <col min="11785" max="11785" width="15.42578125" customWidth="1"/>
    <col min="11786" max="11786" width="12.7109375" customWidth="1"/>
    <col min="11787" max="11787" width="6.140625" customWidth="1"/>
    <col min="11788" max="11788" width="6.7109375" customWidth="1"/>
    <col min="11789" max="11789" width="9.28515625" customWidth="1"/>
    <col min="11790" max="11790" width="10.85546875" customWidth="1"/>
    <col min="11791" max="11791" width="9.85546875" customWidth="1"/>
    <col min="11792" max="11793" width="17.28515625" customWidth="1"/>
    <col min="11794" max="11794" width="16.85546875" customWidth="1"/>
    <col min="11795" max="11795" width="51.28515625" bestFit="1" customWidth="1"/>
    <col min="11796" max="11796" width="18.85546875" customWidth="1"/>
    <col min="11797" max="11797" width="37.28515625" bestFit="1" customWidth="1"/>
    <col min="11798" max="11798" width="9.7109375" customWidth="1"/>
    <col min="11799" max="11799" width="16" customWidth="1"/>
    <col min="11800" max="11800" width="15.42578125" customWidth="1"/>
    <col min="11801" max="11801" width="18.140625" customWidth="1"/>
    <col min="11802" max="11802" width="47.140625" customWidth="1"/>
    <col min="11803" max="11803" width="51.7109375" customWidth="1"/>
    <col min="11804" max="11804" width="49.42578125" customWidth="1"/>
    <col min="12035" max="12035" width="17.140625" customWidth="1"/>
    <col min="12036" max="12036" width="16" customWidth="1"/>
    <col min="12037" max="12037" width="43.28515625" bestFit="1" customWidth="1"/>
    <col min="12038" max="12038" width="24.7109375" customWidth="1"/>
    <col min="12039" max="12039" width="22.7109375" bestFit="1" customWidth="1"/>
    <col min="12040" max="12040" width="16.42578125" customWidth="1"/>
    <col min="12041" max="12041" width="15.42578125" customWidth="1"/>
    <col min="12042" max="12042" width="12.7109375" customWidth="1"/>
    <col min="12043" max="12043" width="6.140625" customWidth="1"/>
    <col min="12044" max="12044" width="6.7109375" customWidth="1"/>
    <col min="12045" max="12045" width="9.28515625" customWidth="1"/>
    <col min="12046" max="12046" width="10.85546875" customWidth="1"/>
    <col min="12047" max="12047" width="9.85546875" customWidth="1"/>
    <col min="12048" max="12049" width="17.28515625" customWidth="1"/>
    <col min="12050" max="12050" width="16.85546875" customWidth="1"/>
    <col min="12051" max="12051" width="51.28515625" bestFit="1" customWidth="1"/>
    <col min="12052" max="12052" width="18.85546875" customWidth="1"/>
    <col min="12053" max="12053" width="37.28515625" bestFit="1" customWidth="1"/>
    <col min="12054" max="12054" width="9.7109375" customWidth="1"/>
    <col min="12055" max="12055" width="16" customWidth="1"/>
    <col min="12056" max="12056" width="15.42578125" customWidth="1"/>
    <col min="12057" max="12057" width="18.140625" customWidth="1"/>
    <col min="12058" max="12058" width="47.140625" customWidth="1"/>
    <col min="12059" max="12059" width="51.7109375" customWidth="1"/>
    <col min="12060" max="12060" width="49.42578125" customWidth="1"/>
    <col min="12291" max="12291" width="17.140625" customWidth="1"/>
    <col min="12292" max="12292" width="16" customWidth="1"/>
    <col min="12293" max="12293" width="43.28515625" bestFit="1" customWidth="1"/>
    <col min="12294" max="12294" width="24.7109375" customWidth="1"/>
    <col min="12295" max="12295" width="22.7109375" bestFit="1" customWidth="1"/>
    <col min="12296" max="12296" width="16.42578125" customWidth="1"/>
    <col min="12297" max="12297" width="15.42578125" customWidth="1"/>
    <col min="12298" max="12298" width="12.7109375" customWidth="1"/>
    <col min="12299" max="12299" width="6.140625" customWidth="1"/>
    <col min="12300" max="12300" width="6.7109375" customWidth="1"/>
    <col min="12301" max="12301" width="9.28515625" customWidth="1"/>
    <col min="12302" max="12302" width="10.85546875" customWidth="1"/>
    <col min="12303" max="12303" width="9.85546875" customWidth="1"/>
    <col min="12304" max="12305" width="17.28515625" customWidth="1"/>
    <col min="12306" max="12306" width="16.85546875" customWidth="1"/>
    <col min="12307" max="12307" width="51.28515625" bestFit="1" customWidth="1"/>
    <col min="12308" max="12308" width="18.85546875" customWidth="1"/>
    <col min="12309" max="12309" width="37.28515625" bestFit="1" customWidth="1"/>
    <col min="12310" max="12310" width="9.7109375" customWidth="1"/>
    <col min="12311" max="12311" width="16" customWidth="1"/>
    <col min="12312" max="12312" width="15.42578125" customWidth="1"/>
    <col min="12313" max="12313" width="18.140625" customWidth="1"/>
    <col min="12314" max="12314" width="47.140625" customWidth="1"/>
    <col min="12315" max="12315" width="51.7109375" customWidth="1"/>
    <col min="12316" max="12316" width="49.42578125" customWidth="1"/>
    <col min="12547" max="12547" width="17.140625" customWidth="1"/>
    <col min="12548" max="12548" width="16" customWidth="1"/>
    <col min="12549" max="12549" width="43.28515625" bestFit="1" customWidth="1"/>
    <col min="12550" max="12550" width="24.7109375" customWidth="1"/>
    <col min="12551" max="12551" width="22.7109375" bestFit="1" customWidth="1"/>
    <col min="12552" max="12552" width="16.42578125" customWidth="1"/>
    <col min="12553" max="12553" width="15.42578125" customWidth="1"/>
    <col min="12554" max="12554" width="12.7109375" customWidth="1"/>
    <col min="12555" max="12555" width="6.140625" customWidth="1"/>
    <col min="12556" max="12556" width="6.7109375" customWidth="1"/>
    <col min="12557" max="12557" width="9.28515625" customWidth="1"/>
    <col min="12558" max="12558" width="10.85546875" customWidth="1"/>
    <col min="12559" max="12559" width="9.85546875" customWidth="1"/>
    <col min="12560" max="12561" width="17.28515625" customWidth="1"/>
    <col min="12562" max="12562" width="16.85546875" customWidth="1"/>
    <col min="12563" max="12563" width="51.28515625" bestFit="1" customWidth="1"/>
    <col min="12564" max="12564" width="18.85546875" customWidth="1"/>
    <col min="12565" max="12565" width="37.28515625" bestFit="1" customWidth="1"/>
    <col min="12566" max="12566" width="9.7109375" customWidth="1"/>
    <col min="12567" max="12567" width="16" customWidth="1"/>
    <col min="12568" max="12568" width="15.42578125" customWidth="1"/>
    <col min="12569" max="12569" width="18.140625" customWidth="1"/>
    <col min="12570" max="12570" width="47.140625" customWidth="1"/>
    <col min="12571" max="12571" width="51.7109375" customWidth="1"/>
    <col min="12572" max="12572" width="49.42578125" customWidth="1"/>
    <col min="12803" max="12803" width="17.140625" customWidth="1"/>
    <col min="12804" max="12804" width="16" customWidth="1"/>
    <col min="12805" max="12805" width="43.28515625" bestFit="1" customWidth="1"/>
    <col min="12806" max="12806" width="24.7109375" customWidth="1"/>
    <col min="12807" max="12807" width="22.7109375" bestFit="1" customWidth="1"/>
    <col min="12808" max="12808" width="16.42578125" customWidth="1"/>
    <col min="12809" max="12809" width="15.42578125" customWidth="1"/>
    <col min="12810" max="12810" width="12.7109375" customWidth="1"/>
    <col min="12811" max="12811" width="6.140625" customWidth="1"/>
    <col min="12812" max="12812" width="6.7109375" customWidth="1"/>
    <col min="12813" max="12813" width="9.28515625" customWidth="1"/>
    <col min="12814" max="12814" width="10.85546875" customWidth="1"/>
    <col min="12815" max="12815" width="9.85546875" customWidth="1"/>
    <col min="12816" max="12817" width="17.28515625" customWidth="1"/>
    <col min="12818" max="12818" width="16.85546875" customWidth="1"/>
    <col min="12819" max="12819" width="51.28515625" bestFit="1" customWidth="1"/>
    <col min="12820" max="12820" width="18.85546875" customWidth="1"/>
    <col min="12821" max="12821" width="37.28515625" bestFit="1" customWidth="1"/>
    <col min="12822" max="12822" width="9.7109375" customWidth="1"/>
    <col min="12823" max="12823" width="16" customWidth="1"/>
    <col min="12824" max="12824" width="15.42578125" customWidth="1"/>
    <col min="12825" max="12825" width="18.140625" customWidth="1"/>
    <col min="12826" max="12826" width="47.140625" customWidth="1"/>
    <col min="12827" max="12827" width="51.7109375" customWidth="1"/>
    <col min="12828" max="12828" width="49.42578125" customWidth="1"/>
    <col min="13059" max="13059" width="17.140625" customWidth="1"/>
    <col min="13060" max="13060" width="16" customWidth="1"/>
    <col min="13061" max="13061" width="43.28515625" bestFit="1" customWidth="1"/>
    <col min="13062" max="13062" width="24.7109375" customWidth="1"/>
    <col min="13063" max="13063" width="22.7109375" bestFit="1" customWidth="1"/>
    <col min="13064" max="13064" width="16.42578125" customWidth="1"/>
    <col min="13065" max="13065" width="15.42578125" customWidth="1"/>
    <col min="13066" max="13066" width="12.7109375" customWidth="1"/>
    <col min="13067" max="13067" width="6.140625" customWidth="1"/>
    <col min="13068" max="13068" width="6.7109375" customWidth="1"/>
    <col min="13069" max="13069" width="9.28515625" customWidth="1"/>
    <col min="13070" max="13070" width="10.85546875" customWidth="1"/>
    <col min="13071" max="13071" width="9.85546875" customWidth="1"/>
    <col min="13072" max="13073" width="17.28515625" customWidth="1"/>
    <col min="13074" max="13074" width="16.85546875" customWidth="1"/>
    <col min="13075" max="13075" width="51.28515625" bestFit="1" customWidth="1"/>
    <col min="13076" max="13076" width="18.85546875" customWidth="1"/>
    <col min="13077" max="13077" width="37.28515625" bestFit="1" customWidth="1"/>
    <col min="13078" max="13078" width="9.7109375" customWidth="1"/>
    <col min="13079" max="13079" width="16" customWidth="1"/>
    <col min="13080" max="13080" width="15.42578125" customWidth="1"/>
    <col min="13081" max="13081" width="18.140625" customWidth="1"/>
    <col min="13082" max="13082" width="47.140625" customWidth="1"/>
    <col min="13083" max="13083" width="51.7109375" customWidth="1"/>
    <col min="13084" max="13084" width="49.42578125" customWidth="1"/>
    <col min="13315" max="13315" width="17.140625" customWidth="1"/>
    <col min="13316" max="13316" width="16" customWidth="1"/>
    <col min="13317" max="13317" width="43.28515625" bestFit="1" customWidth="1"/>
    <col min="13318" max="13318" width="24.7109375" customWidth="1"/>
    <col min="13319" max="13319" width="22.7109375" bestFit="1" customWidth="1"/>
    <col min="13320" max="13320" width="16.42578125" customWidth="1"/>
    <col min="13321" max="13321" width="15.42578125" customWidth="1"/>
    <col min="13322" max="13322" width="12.7109375" customWidth="1"/>
    <col min="13323" max="13323" width="6.140625" customWidth="1"/>
    <col min="13324" max="13324" width="6.7109375" customWidth="1"/>
    <col min="13325" max="13325" width="9.28515625" customWidth="1"/>
    <col min="13326" max="13326" width="10.85546875" customWidth="1"/>
    <col min="13327" max="13327" width="9.85546875" customWidth="1"/>
    <col min="13328" max="13329" width="17.28515625" customWidth="1"/>
    <col min="13330" max="13330" width="16.85546875" customWidth="1"/>
    <col min="13331" max="13331" width="51.28515625" bestFit="1" customWidth="1"/>
    <col min="13332" max="13332" width="18.85546875" customWidth="1"/>
    <col min="13333" max="13333" width="37.28515625" bestFit="1" customWidth="1"/>
    <col min="13334" max="13334" width="9.7109375" customWidth="1"/>
    <col min="13335" max="13335" width="16" customWidth="1"/>
    <col min="13336" max="13336" width="15.42578125" customWidth="1"/>
    <col min="13337" max="13337" width="18.140625" customWidth="1"/>
    <col min="13338" max="13338" width="47.140625" customWidth="1"/>
    <col min="13339" max="13339" width="51.7109375" customWidth="1"/>
    <col min="13340" max="13340" width="49.42578125" customWidth="1"/>
    <col min="13571" max="13571" width="17.140625" customWidth="1"/>
    <col min="13572" max="13572" width="16" customWidth="1"/>
    <col min="13573" max="13573" width="43.28515625" bestFit="1" customWidth="1"/>
    <col min="13574" max="13574" width="24.7109375" customWidth="1"/>
    <col min="13575" max="13575" width="22.7109375" bestFit="1" customWidth="1"/>
    <col min="13576" max="13576" width="16.42578125" customWidth="1"/>
    <col min="13577" max="13577" width="15.42578125" customWidth="1"/>
    <col min="13578" max="13578" width="12.7109375" customWidth="1"/>
    <col min="13579" max="13579" width="6.140625" customWidth="1"/>
    <col min="13580" max="13580" width="6.7109375" customWidth="1"/>
    <col min="13581" max="13581" width="9.28515625" customWidth="1"/>
    <col min="13582" max="13582" width="10.85546875" customWidth="1"/>
    <col min="13583" max="13583" width="9.85546875" customWidth="1"/>
    <col min="13584" max="13585" width="17.28515625" customWidth="1"/>
    <col min="13586" max="13586" width="16.85546875" customWidth="1"/>
    <col min="13587" max="13587" width="51.28515625" bestFit="1" customWidth="1"/>
    <col min="13588" max="13588" width="18.85546875" customWidth="1"/>
    <col min="13589" max="13589" width="37.28515625" bestFit="1" customWidth="1"/>
    <col min="13590" max="13590" width="9.7109375" customWidth="1"/>
    <col min="13591" max="13591" width="16" customWidth="1"/>
    <col min="13592" max="13592" width="15.42578125" customWidth="1"/>
    <col min="13593" max="13593" width="18.140625" customWidth="1"/>
    <col min="13594" max="13594" width="47.140625" customWidth="1"/>
    <col min="13595" max="13595" width="51.7109375" customWidth="1"/>
    <col min="13596" max="13596" width="49.42578125" customWidth="1"/>
    <col min="13827" max="13827" width="17.140625" customWidth="1"/>
    <col min="13828" max="13828" width="16" customWidth="1"/>
    <col min="13829" max="13829" width="43.28515625" bestFit="1" customWidth="1"/>
    <col min="13830" max="13830" width="24.7109375" customWidth="1"/>
    <col min="13831" max="13831" width="22.7109375" bestFit="1" customWidth="1"/>
    <col min="13832" max="13832" width="16.42578125" customWidth="1"/>
    <col min="13833" max="13833" width="15.42578125" customWidth="1"/>
    <col min="13834" max="13834" width="12.7109375" customWidth="1"/>
    <col min="13835" max="13835" width="6.140625" customWidth="1"/>
    <col min="13836" max="13836" width="6.7109375" customWidth="1"/>
    <col min="13837" max="13837" width="9.28515625" customWidth="1"/>
    <col min="13838" max="13838" width="10.85546875" customWidth="1"/>
    <col min="13839" max="13839" width="9.85546875" customWidth="1"/>
    <col min="13840" max="13841" width="17.28515625" customWidth="1"/>
    <col min="13842" max="13842" width="16.85546875" customWidth="1"/>
    <col min="13843" max="13843" width="51.28515625" bestFit="1" customWidth="1"/>
    <col min="13844" max="13844" width="18.85546875" customWidth="1"/>
    <col min="13845" max="13845" width="37.28515625" bestFit="1" customWidth="1"/>
    <col min="13846" max="13846" width="9.7109375" customWidth="1"/>
    <col min="13847" max="13847" width="16" customWidth="1"/>
    <col min="13848" max="13848" width="15.42578125" customWidth="1"/>
    <col min="13849" max="13849" width="18.140625" customWidth="1"/>
    <col min="13850" max="13850" width="47.140625" customWidth="1"/>
    <col min="13851" max="13851" width="51.7109375" customWidth="1"/>
    <col min="13852" max="13852" width="49.42578125" customWidth="1"/>
    <col min="14083" max="14083" width="17.140625" customWidth="1"/>
    <col min="14084" max="14084" width="16" customWidth="1"/>
    <col min="14085" max="14085" width="43.28515625" bestFit="1" customWidth="1"/>
    <col min="14086" max="14086" width="24.7109375" customWidth="1"/>
    <col min="14087" max="14087" width="22.7109375" bestFit="1" customWidth="1"/>
    <col min="14088" max="14088" width="16.42578125" customWidth="1"/>
    <col min="14089" max="14089" width="15.42578125" customWidth="1"/>
    <col min="14090" max="14090" width="12.7109375" customWidth="1"/>
    <col min="14091" max="14091" width="6.140625" customWidth="1"/>
    <col min="14092" max="14092" width="6.7109375" customWidth="1"/>
    <col min="14093" max="14093" width="9.28515625" customWidth="1"/>
    <col min="14094" max="14094" width="10.85546875" customWidth="1"/>
    <col min="14095" max="14095" width="9.85546875" customWidth="1"/>
    <col min="14096" max="14097" width="17.28515625" customWidth="1"/>
    <col min="14098" max="14098" width="16.85546875" customWidth="1"/>
    <col min="14099" max="14099" width="51.28515625" bestFit="1" customWidth="1"/>
    <col min="14100" max="14100" width="18.85546875" customWidth="1"/>
    <col min="14101" max="14101" width="37.28515625" bestFit="1" customWidth="1"/>
    <col min="14102" max="14102" width="9.7109375" customWidth="1"/>
    <col min="14103" max="14103" width="16" customWidth="1"/>
    <col min="14104" max="14104" width="15.42578125" customWidth="1"/>
    <col min="14105" max="14105" width="18.140625" customWidth="1"/>
    <col min="14106" max="14106" width="47.140625" customWidth="1"/>
    <col min="14107" max="14107" width="51.7109375" customWidth="1"/>
    <col min="14108" max="14108" width="49.42578125" customWidth="1"/>
    <col min="14339" max="14339" width="17.140625" customWidth="1"/>
    <col min="14340" max="14340" width="16" customWidth="1"/>
    <col min="14341" max="14341" width="43.28515625" bestFit="1" customWidth="1"/>
    <col min="14342" max="14342" width="24.7109375" customWidth="1"/>
    <col min="14343" max="14343" width="22.7109375" bestFit="1" customWidth="1"/>
    <col min="14344" max="14344" width="16.42578125" customWidth="1"/>
    <col min="14345" max="14345" width="15.42578125" customWidth="1"/>
    <col min="14346" max="14346" width="12.7109375" customWidth="1"/>
    <col min="14347" max="14347" width="6.140625" customWidth="1"/>
    <col min="14348" max="14348" width="6.7109375" customWidth="1"/>
    <col min="14349" max="14349" width="9.28515625" customWidth="1"/>
    <col min="14350" max="14350" width="10.85546875" customWidth="1"/>
    <col min="14351" max="14351" width="9.85546875" customWidth="1"/>
    <col min="14352" max="14353" width="17.28515625" customWidth="1"/>
    <col min="14354" max="14354" width="16.85546875" customWidth="1"/>
    <col min="14355" max="14355" width="51.28515625" bestFit="1" customWidth="1"/>
    <col min="14356" max="14356" width="18.85546875" customWidth="1"/>
    <col min="14357" max="14357" width="37.28515625" bestFit="1" customWidth="1"/>
    <col min="14358" max="14358" width="9.7109375" customWidth="1"/>
    <col min="14359" max="14359" width="16" customWidth="1"/>
    <col min="14360" max="14360" width="15.42578125" customWidth="1"/>
    <col min="14361" max="14361" width="18.140625" customWidth="1"/>
    <col min="14362" max="14362" width="47.140625" customWidth="1"/>
    <col min="14363" max="14363" width="51.7109375" customWidth="1"/>
    <col min="14364" max="14364" width="49.42578125" customWidth="1"/>
    <col min="14595" max="14595" width="17.140625" customWidth="1"/>
    <col min="14596" max="14596" width="16" customWidth="1"/>
    <col min="14597" max="14597" width="43.28515625" bestFit="1" customWidth="1"/>
    <col min="14598" max="14598" width="24.7109375" customWidth="1"/>
    <col min="14599" max="14599" width="22.7109375" bestFit="1" customWidth="1"/>
    <col min="14600" max="14600" width="16.42578125" customWidth="1"/>
    <col min="14601" max="14601" width="15.42578125" customWidth="1"/>
    <col min="14602" max="14602" width="12.7109375" customWidth="1"/>
    <col min="14603" max="14603" width="6.140625" customWidth="1"/>
    <col min="14604" max="14604" width="6.7109375" customWidth="1"/>
    <col min="14605" max="14605" width="9.28515625" customWidth="1"/>
    <col min="14606" max="14606" width="10.85546875" customWidth="1"/>
    <col min="14607" max="14607" width="9.85546875" customWidth="1"/>
    <col min="14608" max="14609" width="17.28515625" customWidth="1"/>
    <col min="14610" max="14610" width="16.85546875" customWidth="1"/>
    <col min="14611" max="14611" width="51.28515625" bestFit="1" customWidth="1"/>
    <col min="14612" max="14612" width="18.85546875" customWidth="1"/>
    <col min="14613" max="14613" width="37.28515625" bestFit="1" customWidth="1"/>
    <col min="14614" max="14614" width="9.7109375" customWidth="1"/>
    <col min="14615" max="14615" width="16" customWidth="1"/>
    <col min="14616" max="14616" width="15.42578125" customWidth="1"/>
    <col min="14617" max="14617" width="18.140625" customWidth="1"/>
    <col min="14618" max="14618" width="47.140625" customWidth="1"/>
    <col min="14619" max="14619" width="51.7109375" customWidth="1"/>
    <col min="14620" max="14620" width="49.42578125" customWidth="1"/>
    <col min="14851" max="14851" width="17.140625" customWidth="1"/>
    <col min="14852" max="14852" width="16" customWidth="1"/>
    <col min="14853" max="14853" width="43.28515625" bestFit="1" customWidth="1"/>
    <col min="14854" max="14854" width="24.7109375" customWidth="1"/>
    <col min="14855" max="14855" width="22.7109375" bestFit="1" customWidth="1"/>
    <col min="14856" max="14856" width="16.42578125" customWidth="1"/>
    <col min="14857" max="14857" width="15.42578125" customWidth="1"/>
    <col min="14858" max="14858" width="12.7109375" customWidth="1"/>
    <col min="14859" max="14859" width="6.140625" customWidth="1"/>
    <col min="14860" max="14860" width="6.7109375" customWidth="1"/>
    <col min="14861" max="14861" width="9.28515625" customWidth="1"/>
    <col min="14862" max="14862" width="10.85546875" customWidth="1"/>
    <col min="14863" max="14863" width="9.85546875" customWidth="1"/>
    <col min="14864" max="14865" width="17.28515625" customWidth="1"/>
    <col min="14866" max="14866" width="16.85546875" customWidth="1"/>
    <col min="14867" max="14867" width="51.28515625" bestFit="1" customWidth="1"/>
    <col min="14868" max="14868" width="18.85546875" customWidth="1"/>
    <col min="14869" max="14869" width="37.28515625" bestFit="1" customWidth="1"/>
    <col min="14870" max="14870" width="9.7109375" customWidth="1"/>
    <col min="14871" max="14871" width="16" customWidth="1"/>
    <col min="14872" max="14872" width="15.42578125" customWidth="1"/>
    <col min="14873" max="14873" width="18.140625" customWidth="1"/>
    <col min="14874" max="14874" width="47.140625" customWidth="1"/>
    <col min="14875" max="14875" width="51.7109375" customWidth="1"/>
    <col min="14876" max="14876" width="49.42578125" customWidth="1"/>
    <col min="15107" max="15107" width="17.140625" customWidth="1"/>
    <col min="15108" max="15108" width="16" customWidth="1"/>
    <col min="15109" max="15109" width="43.28515625" bestFit="1" customWidth="1"/>
    <col min="15110" max="15110" width="24.7109375" customWidth="1"/>
    <col min="15111" max="15111" width="22.7109375" bestFit="1" customWidth="1"/>
    <col min="15112" max="15112" width="16.42578125" customWidth="1"/>
    <col min="15113" max="15113" width="15.42578125" customWidth="1"/>
    <col min="15114" max="15114" width="12.7109375" customWidth="1"/>
    <col min="15115" max="15115" width="6.140625" customWidth="1"/>
    <col min="15116" max="15116" width="6.7109375" customWidth="1"/>
    <col min="15117" max="15117" width="9.28515625" customWidth="1"/>
    <col min="15118" max="15118" width="10.85546875" customWidth="1"/>
    <col min="15119" max="15119" width="9.85546875" customWidth="1"/>
    <col min="15120" max="15121" width="17.28515625" customWidth="1"/>
    <col min="15122" max="15122" width="16.85546875" customWidth="1"/>
    <col min="15123" max="15123" width="51.28515625" bestFit="1" customWidth="1"/>
    <col min="15124" max="15124" width="18.85546875" customWidth="1"/>
    <col min="15125" max="15125" width="37.28515625" bestFit="1" customWidth="1"/>
    <col min="15126" max="15126" width="9.7109375" customWidth="1"/>
    <col min="15127" max="15127" width="16" customWidth="1"/>
    <col min="15128" max="15128" width="15.42578125" customWidth="1"/>
    <col min="15129" max="15129" width="18.140625" customWidth="1"/>
    <col min="15130" max="15130" width="47.140625" customWidth="1"/>
    <col min="15131" max="15131" width="51.7109375" customWidth="1"/>
    <col min="15132" max="15132" width="49.42578125" customWidth="1"/>
    <col min="15363" max="15363" width="17.140625" customWidth="1"/>
    <col min="15364" max="15364" width="16" customWidth="1"/>
    <col min="15365" max="15365" width="43.28515625" bestFit="1" customWidth="1"/>
    <col min="15366" max="15366" width="24.7109375" customWidth="1"/>
    <col min="15367" max="15367" width="22.7109375" bestFit="1" customWidth="1"/>
    <col min="15368" max="15368" width="16.42578125" customWidth="1"/>
    <col min="15369" max="15369" width="15.42578125" customWidth="1"/>
    <col min="15370" max="15370" width="12.7109375" customWidth="1"/>
    <col min="15371" max="15371" width="6.140625" customWidth="1"/>
    <col min="15372" max="15372" width="6.7109375" customWidth="1"/>
    <col min="15373" max="15373" width="9.28515625" customWidth="1"/>
    <col min="15374" max="15374" width="10.85546875" customWidth="1"/>
    <col min="15375" max="15375" width="9.85546875" customWidth="1"/>
    <col min="15376" max="15377" width="17.28515625" customWidth="1"/>
    <col min="15378" max="15378" width="16.85546875" customWidth="1"/>
    <col min="15379" max="15379" width="51.28515625" bestFit="1" customWidth="1"/>
    <col min="15380" max="15380" width="18.85546875" customWidth="1"/>
    <col min="15381" max="15381" width="37.28515625" bestFit="1" customWidth="1"/>
    <col min="15382" max="15382" width="9.7109375" customWidth="1"/>
    <col min="15383" max="15383" width="16" customWidth="1"/>
    <col min="15384" max="15384" width="15.42578125" customWidth="1"/>
    <col min="15385" max="15385" width="18.140625" customWidth="1"/>
    <col min="15386" max="15386" width="47.140625" customWidth="1"/>
    <col min="15387" max="15387" width="51.7109375" customWidth="1"/>
    <col min="15388" max="15388" width="49.42578125" customWidth="1"/>
    <col min="15619" max="15619" width="17.140625" customWidth="1"/>
    <col min="15620" max="15620" width="16" customWidth="1"/>
    <col min="15621" max="15621" width="43.28515625" bestFit="1" customWidth="1"/>
    <col min="15622" max="15622" width="24.7109375" customWidth="1"/>
    <col min="15623" max="15623" width="22.7109375" bestFit="1" customWidth="1"/>
    <col min="15624" max="15624" width="16.42578125" customWidth="1"/>
    <col min="15625" max="15625" width="15.42578125" customWidth="1"/>
    <col min="15626" max="15626" width="12.7109375" customWidth="1"/>
    <col min="15627" max="15627" width="6.140625" customWidth="1"/>
    <col min="15628" max="15628" width="6.7109375" customWidth="1"/>
    <col min="15629" max="15629" width="9.28515625" customWidth="1"/>
    <col min="15630" max="15630" width="10.85546875" customWidth="1"/>
    <col min="15631" max="15631" width="9.85546875" customWidth="1"/>
    <col min="15632" max="15633" width="17.28515625" customWidth="1"/>
    <col min="15634" max="15634" width="16.85546875" customWidth="1"/>
    <col min="15635" max="15635" width="51.28515625" bestFit="1" customWidth="1"/>
    <col min="15636" max="15636" width="18.85546875" customWidth="1"/>
    <col min="15637" max="15637" width="37.28515625" bestFit="1" customWidth="1"/>
    <col min="15638" max="15638" width="9.7109375" customWidth="1"/>
    <col min="15639" max="15639" width="16" customWidth="1"/>
    <col min="15640" max="15640" width="15.42578125" customWidth="1"/>
    <col min="15641" max="15641" width="18.140625" customWidth="1"/>
    <col min="15642" max="15642" width="47.140625" customWidth="1"/>
    <col min="15643" max="15643" width="51.7109375" customWidth="1"/>
    <col min="15644" max="15644" width="49.42578125" customWidth="1"/>
    <col min="15875" max="15875" width="17.140625" customWidth="1"/>
    <col min="15876" max="15876" width="16" customWidth="1"/>
    <col min="15877" max="15877" width="43.28515625" bestFit="1" customWidth="1"/>
    <col min="15878" max="15878" width="24.7109375" customWidth="1"/>
    <col min="15879" max="15879" width="22.7109375" bestFit="1" customWidth="1"/>
    <col min="15880" max="15880" width="16.42578125" customWidth="1"/>
    <col min="15881" max="15881" width="15.42578125" customWidth="1"/>
    <col min="15882" max="15882" width="12.7109375" customWidth="1"/>
    <col min="15883" max="15883" width="6.140625" customWidth="1"/>
    <col min="15884" max="15884" width="6.7109375" customWidth="1"/>
    <col min="15885" max="15885" width="9.28515625" customWidth="1"/>
    <col min="15886" max="15886" width="10.85546875" customWidth="1"/>
    <col min="15887" max="15887" width="9.85546875" customWidth="1"/>
    <col min="15888" max="15889" width="17.28515625" customWidth="1"/>
    <col min="15890" max="15890" width="16.85546875" customWidth="1"/>
    <col min="15891" max="15891" width="51.28515625" bestFit="1" customWidth="1"/>
    <col min="15892" max="15892" width="18.85546875" customWidth="1"/>
    <col min="15893" max="15893" width="37.28515625" bestFit="1" customWidth="1"/>
    <col min="15894" max="15894" width="9.7109375" customWidth="1"/>
    <col min="15895" max="15895" width="16" customWidth="1"/>
    <col min="15896" max="15896" width="15.42578125" customWidth="1"/>
    <col min="15897" max="15897" width="18.140625" customWidth="1"/>
    <col min="15898" max="15898" width="47.140625" customWidth="1"/>
    <col min="15899" max="15899" width="51.7109375" customWidth="1"/>
    <col min="15900" max="15900" width="49.42578125" customWidth="1"/>
    <col min="16131" max="16131" width="17.140625" customWidth="1"/>
    <col min="16132" max="16132" width="16" customWidth="1"/>
    <col min="16133" max="16133" width="43.28515625" bestFit="1" customWidth="1"/>
    <col min="16134" max="16134" width="24.7109375" customWidth="1"/>
    <col min="16135" max="16135" width="22.7109375" bestFit="1" customWidth="1"/>
    <col min="16136" max="16136" width="16.42578125" customWidth="1"/>
    <col min="16137" max="16137" width="15.42578125" customWidth="1"/>
    <col min="16138" max="16138" width="12.7109375" customWidth="1"/>
    <col min="16139" max="16139" width="6.140625" customWidth="1"/>
    <col min="16140" max="16140" width="6.7109375" customWidth="1"/>
    <col min="16141" max="16141" width="9.28515625" customWidth="1"/>
    <col min="16142" max="16142" width="10.85546875" customWidth="1"/>
    <col min="16143" max="16143" width="9.85546875" customWidth="1"/>
    <col min="16144" max="16145" width="17.28515625" customWidth="1"/>
    <col min="16146" max="16146" width="16.85546875" customWidth="1"/>
    <col min="16147" max="16147" width="51.28515625" bestFit="1" customWidth="1"/>
    <col min="16148" max="16148" width="18.85546875" customWidth="1"/>
    <col min="16149" max="16149" width="37.28515625" bestFit="1" customWidth="1"/>
    <col min="16150" max="16150" width="9.7109375" customWidth="1"/>
    <col min="16151" max="16151" width="16" customWidth="1"/>
    <col min="16152" max="16152" width="15.42578125" customWidth="1"/>
    <col min="16153" max="16153" width="18.140625" customWidth="1"/>
    <col min="16154" max="16154" width="47.140625" customWidth="1"/>
    <col min="16155" max="16155" width="51.7109375" customWidth="1"/>
    <col min="16156" max="16156" width="49.42578125" customWidth="1"/>
  </cols>
  <sheetData>
    <row r="1" spans="1:115" ht="13.5" thickBot="1"/>
    <row r="2" spans="1:115" s="5" customFormat="1" ht="36.75" customHeight="1">
      <c r="A2" s="242"/>
      <c r="B2" s="243"/>
      <c r="C2" s="243"/>
      <c r="D2" s="243"/>
      <c r="E2" s="243"/>
      <c r="F2" s="243"/>
      <c r="G2" s="244"/>
      <c r="H2" s="240" t="s">
        <v>193</v>
      </c>
      <c r="I2" s="240"/>
      <c r="J2" s="240"/>
      <c r="K2" s="240"/>
      <c r="L2" s="240"/>
      <c r="M2" s="240"/>
      <c r="N2" s="240"/>
      <c r="O2" s="240"/>
      <c r="P2" s="240"/>
      <c r="Q2" s="240"/>
      <c r="R2" s="240"/>
      <c r="S2" s="240"/>
      <c r="T2" s="240"/>
      <c r="U2" s="240"/>
      <c r="V2" s="240"/>
      <c r="W2" s="240"/>
      <c r="X2" s="240"/>
      <c r="Y2" s="240"/>
      <c r="Z2" s="240"/>
      <c r="AA2" s="240"/>
      <c r="AB2" s="241"/>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row>
    <row r="3" spans="1:115" s="5" customFormat="1" ht="36.75" customHeight="1">
      <c r="A3" s="245"/>
      <c r="B3" s="246"/>
      <c r="C3" s="246"/>
      <c r="D3" s="246"/>
      <c r="E3" s="246"/>
      <c r="F3" s="246"/>
      <c r="G3" s="247"/>
      <c r="H3" s="238" t="s">
        <v>152</v>
      </c>
      <c r="I3" s="238"/>
      <c r="J3" s="238"/>
      <c r="K3" s="238"/>
      <c r="L3" s="238"/>
      <c r="M3" s="238"/>
      <c r="N3" s="238"/>
      <c r="O3" s="238"/>
      <c r="P3" s="238"/>
      <c r="Q3" s="238"/>
      <c r="R3" s="238"/>
      <c r="S3" s="238"/>
      <c r="T3" s="238"/>
      <c r="U3" s="238"/>
      <c r="V3" s="238"/>
      <c r="W3" s="238"/>
      <c r="X3" s="238"/>
      <c r="Y3" s="238"/>
      <c r="Z3" s="238"/>
      <c r="AA3" s="238"/>
      <c r="AB3" s="239"/>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row>
    <row r="4" spans="1:115" s="5" customFormat="1" ht="36.75" customHeight="1">
      <c r="A4" s="245"/>
      <c r="B4" s="246"/>
      <c r="C4" s="246"/>
      <c r="D4" s="246"/>
      <c r="E4" s="246"/>
      <c r="F4" s="246"/>
      <c r="G4" s="247"/>
      <c r="H4" s="238" t="s">
        <v>0</v>
      </c>
      <c r="I4" s="238"/>
      <c r="J4" s="238"/>
      <c r="K4" s="238"/>
      <c r="L4" s="238"/>
      <c r="M4" s="238"/>
      <c r="N4" s="238"/>
      <c r="O4" s="238"/>
      <c r="P4" s="238"/>
      <c r="Q4" s="238"/>
      <c r="R4" s="238"/>
      <c r="S4" s="238"/>
      <c r="T4" s="238"/>
      <c r="U4" s="238"/>
      <c r="V4" s="238"/>
      <c r="W4" s="238"/>
      <c r="X4" s="238"/>
      <c r="Y4" s="238"/>
      <c r="Z4" s="238"/>
      <c r="AA4" s="238"/>
      <c r="AB4" s="239"/>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row>
    <row r="5" spans="1:115" s="5" customFormat="1" ht="36.75" customHeight="1" thickBot="1">
      <c r="A5" s="248"/>
      <c r="B5" s="249"/>
      <c r="C5" s="249"/>
      <c r="D5" s="249"/>
      <c r="E5" s="249"/>
      <c r="F5" s="249"/>
      <c r="G5" s="250"/>
      <c r="H5" s="251"/>
      <c r="I5" s="251"/>
      <c r="J5" s="251"/>
      <c r="K5" s="251"/>
      <c r="L5" s="251"/>
      <c r="M5" s="251"/>
      <c r="N5" s="251"/>
      <c r="O5" s="251"/>
      <c r="P5" s="251" t="s">
        <v>345</v>
      </c>
      <c r="Q5" s="251"/>
      <c r="R5" s="251"/>
      <c r="S5" s="251"/>
      <c r="T5" s="251"/>
      <c r="U5" s="251" t="s">
        <v>344</v>
      </c>
      <c r="V5" s="251"/>
      <c r="W5" s="251"/>
      <c r="X5" s="251"/>
      <c r="Y5" s="251"/>
      <c r="Z5" s="251"/>
      <c r="AA5" s="252" t="s">
        <v>192</v>
      </c>
      <c r="AB5" s="25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row>
    <row r="6" spans="1:115" ht="36.75" customHeight="1" thickBot="1">
      <c r="A6" s="275"/>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7"/>
    </row>
    <row r="7" spans="1:115" s="6" customFormat="1" ht="27" customHeight="1">
      <c r="A7" s="284" t="s">
        <v>1</v>
      </c>
      <c r="B7" s="286" t="s">
        <v>2</v>
      </c>
      <c r="C7" s="286" t="s">
        <v>3</v>
      </c>
      <c r="D7" s="122"/>
      <c r="E7" s="286" t="s">
        <v>5</v>
      </c>
      <c r="F7" s="286" t="s">
        <v>7</v>
      </c>
      <c r="G7" s="288" t="s">
        <v>6</v>
      </c>
      <c r="H7" s="290" t="s">
        <v>8</v>
      </c>
      <c r="I7" s="292" t="s">
        <v>9</v>
      </c>
      <c r="J7" s="292"/>
      <c r="K7" s="292"/>
      <c r="L7" s="292" t="s">
        <v>10</v>
      </c>
      <c r="M7" s="292"/>
      <c r="N7" s="292"/>
      <c r="O7" s="292"/>
      <c r="P7" s="292"/>
      <c r="Q7" s="292"/>
      <c r="R7" s="292"/>
      <c r="S7" s="292"/>
      <c r="T7" s="80"/>
      <c r="U7" s="293" t="s">
        <v>11</v>
      </c>
      <c r="V7" s="293"/>
      <c r="W7" s="293"/>
      <c r="X7" s="293" t="s">
        <v>12</v>
      </c>
      <c r="Y7" s="293"/>
      <c r="Z7" s="293"/>
      <c r="AA7" s="293"/>
      <c r="AB7" s="29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row>
    <row r="8" spans="1:115" s="8" customFormat="1" ht="132.75" customHeight="1" thickBot="1">
      <c r="A8" s="285"/>
      <c r="B8" s="287"/>
      <c r="C8" s="287"/>
      <c r="D8" s="123" t="s">
        <v>70</v>
      </c>
      <c r="E8" s="287"/>
      <c r="F8" s="287"/>
      <c r="G8" s="289"/>
      <c r="H8" s="291"/>
      <c r="I8" s="82" t="s">
        <v>13</v>
      </c>
      <c r="J8" s="82" t="s">
        <v>14</v>
      </c>
      <c r="K8" s="82" t="s">
        <v>15</v>
      </c>
      <c r="L8" s="82" t="s">
        <v>16</v>
      </c>
      <c r="M8" s="82" t="s">
        <v>17</v>
      </c>
      <c r="N8" s="82" t="s">
        <v>18</v>
      </c>
      <c r="O8" s="82" t="s">
        <v>19</v>
      </c>
      <c r="P8" s="82" t="s">
        <v>20</v>
      </c>
      <c r="Q8" s="82" t="s">
        <v>21</v>
      </c>
      <c r="R8" s="82" t="s">
        <v>22</v>
      </c>
      <c r="S8" s="82" t="s">
        <v>23</v>
      </c>
      <c r="T8" s="82" t="s">
        <v>24</v>
      </c>
      <c r="U8" s="82" t="s">
        <v>25</v>
      </c>
      <c r="V8" s="82" t="s">
        <v>26</v>
      </c>
      <c r="W8" s="82" t="s">
        <v>27</v>
      </c>
      <c r="X8" s="82" t="s">
        <v>28</v>
      </c>
      <c r="Y8" s="82" t="s">
        <v>29</v>
      </c>
      <c r="Z8" s="82" t="s">
        <v>30</v>
      </c>
      <c r="AA8" s="82" t="s">
        <v>31</v>
      </c>
      <c r="AB8" s="83" t="s">
        <v>32</v>
      </c>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row>
    <row r="9" spans="1:115" s="18" customFormat="1" ht="76.5" customHeight="1">
      <c r="A9" s="280" t="s">
        <v>33</v>
      </c>
      <c r="B9" s="282" t="s">
        <v>197</v>
      </c>
      <c r="C9" s="328" t="str">
        <f>+CARGOS!F13</f>
        <v xml:space="preserve">Elaborar la información periodística sobre los asuntos de interés general relativos al Instituto y divulgarla a la opinión pública a través de los diversos medios de comunicación, Coordinar la producción del programa de televisión en conjunto con los medios que se dedican a esta actividad en el municipio, Diseñar piezas y estrategias de comunicación para los programas, servicios, escuelas de formación artística, cultural y musical y de las actividades del Instituto Municipal de Cultura y Turismo de Tenjo, Elaborar campañas de comunicación de diversa índole verbigracia: diseño de diferentes piezas publicitarias como materiales impresos, cuñas o videos de acuerdo a las necesidades específicas de cada asunto
destinados a campañas de comunicación y programas del Instituto Municipal de Cultura y Turismo, Diseñar campañas informativas con el fin de promover la participación de los niños, niñas, jóvenes y adultos de Tenjo en las diferentes actividades y escuelas culturales, artística y musicales programadas por el Instituto, Mantener relación permanente con los medios de comunicación locales o regionales, propendiendo por el logro de la máxima ampliación y difusión de las noticias institucionales a través de envío periódico de información, Diseñar imágenes y plantillas para los banners de las redes sociales, Actualizar permanentemente las redes sociales de tal manera que en tiempo real se ilustre la ejecución diaria de las actividades desarrolladas por el Instituto, Realizar el acompañamiento a diferentes eventos y actividades del Instituto, Mantener actualizada la página web del Instituto, Las demás que se deriven del objeto contractual.
</v>
      </c>
      <c r="D9" s="283" t="s">
        <v>212</v>
      </c>
      <c r="E9" s="9" t="s">
        <v>34</v>
      </c>
      <c r="F9" s="36" t="s">
        <v>36</v>
      </c>
      <c r="G9" s="10" t="s">
        <v>83</v>
      </c>
      <c r="H9" s="12" t="s">
        <v>37</v>
      </c>
      <c r="I9" s="12" t="s">
        <v>38</v>
      </c>
      <c r="J9" s="12" t="s">
        <v>38</v>
      </c>
      <c r="K9" s="12" t="s">
        <v>39</v>
      </c>
      <c r="L9" s="20">
        <v>2</v>
      </c>
      <c r="M9" s="20">
        <v>2</v>
      </c>
      <c r="N9" s="20">
        <f>L9*M9</f>
        <v>4</v>
      </c>
      <c r="O9" s="13" t="str">
        <f>LOOKUP(N9,{2;4;6;8;10;12;18;20;24;30;40},{"Bajo";"Bajo";"Medio";"Medio";"Alto";" Alto ";" Alto ";"Alto";"Muy Alto";"Muy Alto";"Muy Alto"})</f>
        <v>Bajo</v>
      </c>
      <c r="P9" s="20">
        <v>10</v>
      </c>
      <c r="Q9" s="37">
        <f t="shared" ref="Q9:Q22" si="0">P9*N9</f>
        <v>40</v>
      </c>
      <c r="R9" s="14" t="str">
        <f t="shared" ref="R9:R22" si="1">IF(Q9&gt;=600,"I",IF(Q9&gt;=150,"II",IF(Q9&gt;=40,"III",IF(Q9&gt;=1,"IV"))))</f>
        <v>III</v>
      </c>
      <c r="S9" s="15" t="str">
        <f t="shared" ref="S9:S22" si="2">IF(R9="I","NO ACEPTABLE",IF(R9="II", "ACEPTABLE CON CONTROL", IF(R9="III","ACEPTABLE",IF(R9="IV","ACEPTABLE","NA"))))</f>
        <v>ACEPTABLE</v>
      </c>
      <c r="T9" s="12" t="str">
        <f t="shared" ref="T9:T17" si="3">IF(R9="I","Situación critica. Suspender actividades hasta que el riesgo este bajo control. Intervención urgente",IF(R9="II", "Corregir y adoptar medidas de control inmediato, sin embargo suspenda actividades si el NR  esta por encima de 360", IF(R9="III","Mejorar si es posible, seria conveniente mejorar la intervención y su rentabilidad y se deben hacer comprobaciones periódicas para asegurar que ese riesgo es aceptable",IF(R9="IV","Mantener las medidas de control existentes pero se deberían considerar algunas mejoras","NA"))))</f>
        <v>Mejorar si es posible, seria conveniente mejorar la intervención y su rentabilidad y se deben hacer comprobaciones periódicas para asegurar que ese riesgo es aceptable</v>
      </c>
      <c r="U9" s="12">
        <v>2</v>
      </c>
      <c r="V9" s="12" t="s">
        <v>40</v>
      </c>
      <c r="W9" s="12" t="s">
        <v>41</v>
      </c>
      <c r="X9" s="16"/>
      <c r="Y9" s="16"/>
      <c r="Z9" s="16"/>
      <c r="AA9" s="12" t="s">
        <v>242</v>
      </c>
      <c r="AB9" s="38" t="s">
        <v>42</v>
      </c>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row>
    <row r="10" spans="1:115" s="8" customFormat="1" ht="87.75" customHeight="1">
      <c r="A10" s="281"/>
      <c r="B10" s="266"/>
      <c r="C10" s="329"/>
      <c r="D10" s="268"/>
      <c r="E10" s="19" t="s">
        <v>34</v>
      </c>
      <c r="F10" s="11" t="s">
        <v>44</v>
      </c>
      <c r="G10" s="20" t="s">
        <v>43</v>
      </c>
      <c r="H10" s="21" t="s">
        <v>243</v>
      </c>
      <c r="I10" s="144" t="s">
        <v>143</v>
      </c>
      <c r="J10" s="22" t="s">
        <v>38</v>
      </c>
      <c r="K10" s="22" t="s">
        <v>39</v>
      </c>
      <c r="L10" s="20">
        <v>2</v>
      </c>
      <c r="M10" s="20">
        <v>2</v>
      </c>
      <c r="N10" s="20">
        <f t="shared" ref="N10:N22" si="4">L10*M10</f>
        <v>4</v>
      </c>
      <c r="O10" s="23" t="str">
        <f>LOOKUP(N10,{2;4;6;8;10;12;18;20;24;30;40},{"Bajo";"Bajo";"Medio";"Medio";"Alto";" Alto ";" Alto ";"Alto";"Muy Alto";"Muy Alto";"Muy Alto"})</f>
        <v>Bajo</v>
      </c>
      <c r="P10" s="20">
        <v>25</v>
      </c>
      <c r="Q10" s="24">
        <f t="shared" si="0"/>
        <v>100</v>
      </c>
      <c r="R10" s="25" t="str">
        <f t="shared" si="1"/>
        <v>III</v>
      </c>
      <c r="S10" s="26" t="str">
        <f t="shared" si="2"/>
        <v>ACEPTABLE</v>
      </c>
      <c r="T10" s="22" t="str">
        <f t="shared" si="3"/>
        <v>Mejorar si es posible, seria conveniente mejorar la intervención y su rentabilidad y se deben hacer comprobaciones periódicas para asegurar que ese riesgo es aceptable</v>
      </c>
      <c r="U10" s="12">
        <f>+U9</f>
        <v>2</v>
      </c>
      <c r="V10" s="21" t="s">
        <v>45</v>
      </c>
      <c r="W10" s="22" t="s">
        <v>41</v>
      </c>
      <c r="X10" s="21"/>
      <c r="Y10" s="21"/>
      <c r="Z10" s="21"/>
      <c r="AA10" s="21" t="s">
        <v>46</v>
      </c>
      <c r="AB10" s="39" t="s">
        <v>42</v>
      </c>
    </row>
    <row r="11" spans="1:115" s="8" customFormat="1" ht="91.5" customHeight="1">
      <c r="A11" s="281"/>
      <c r="B11" s="266"/>
      <c r="C11" s="329"/>
      <c r="D11" s="268"/>
      <c r="E11" s="19" t="s">
        <v>34</v>
      </c>
      <c r="F11" s="11" t="s">
        <v>44</v>
      </c>
      <c r="G11" s="20" t="s">
        <v>48</v>
      </c>
      <c r="H11" s="27" t="s">
        <v>229</v>
      </c>
      <c r="I11" s="22" t="s">
        <v>38</v>
      </c>
      <c r="J11" s="22" t="s">
        <v>38</v>
      </c>
      <c r="K11" s="22" t="s">
        <v>39</v>
      </c>
      <c r="L11" s="20">
        <v>2</v>
      </c>
      <c r="M11" s="20">
        <v>2</v>
      </c>
      <c r="N11" s="20">
        <f t="shared" si="4"/>
        <v>4</v>
      </c>
      <c r="O11" s="23" t="str">
        <f>LOOKUP(N11,{2;4;6;8;10;12;18;20;24;30;40},{"Bajo";"Bajo";"Medio";"Medio";"Alto";" Alto ";" Alto ";"Alto";"Muy Alto";"Muy Alto";"Muy Alto"})</f>
        <v>Bajo</v>
      </c>
      <c r="P11" s="20">
        <v>25</v>
      </c>
      <c r="Q11" s="24">
        <f t="shared" si="0"/>
        <v>100</v>
      </c>
      <c r="R11" s="25" t="str">
        <f t="shared" si="1"/>
        <v>III</v>
      </c>
      <c r="S11" s="26" t="str">
        <f t="shared" si="2"/>
        <v>ACEPTABLE</v>
      </c>
      <c r="T11" s="22" t="str">
        <f t="shared" si="3"/>
        <v>Mejorar si es posible, seria conveniente mejorar la intervención y su rentabilidad y se deben hacer comprobaciones periódicas para asegurar que ese riesgo es aceptable</v>
      </c>
      <c r="U11" s="12">
        <f t="shared" ref="U11:U22" si="5">+U10</f>
        <v>2</v>
      </c>
      <c r="V11" s="21" t="s">
        <v>230</v>
      </c>
      <c r="W11" s="22" t="s">
        <v>41</v>
      </c>
      <c r="X11" s="21"/>
      <c r="Y11" s="21"/>
      <c r="Z11" s="21"/>
      <c r="AA11" s="28" t="s">
        <v>231</v>
      </c>
      <c r="AB11" s="39" t="s">
        <v>42</v>
      </c>
    </row>
    <row r="12" spans="1:115" s="66" customFormat="1" ht="60">
      <c r="A12" s="281"/>
      <c r="B12" s="266"/>
      <c r="C12" s="329"/>
      <c r="D12" s="268"/>
      <c r="E12" s="67" t="s">
        <v>34</v>
      </c>
      <c r="F12" s="197" t="s">
        <v>139</v>
      </c>
      <c r="G12" s="67" t="s">
        <v>302</v>
      </c>
      <c r="H12" s="67" t="s">
        <v>140</v>
      </c>
      <c r="I12" s="67" t="s">
        <v>304</v>
      </c>
      <c r="J12" s="67" t="s">
        <v>38</v>
      </c>
      <c r="K12" s="67" t="s">
        <v>305</v>
      </c>
      <c r="L12" s="67">
        <v>2</v>
      </c>
      <c r="M12" s="67">
        <v>2</v>
      </c>
      <c r="N12" s="68">
        <v>6</v>
      </c>
      <c r="O12" s="68" t="str">
        <f t="shared" ref="O12" si="6">IF(AND(N12&gt;=2,N12&lt;=4),"BAJO",IF(AND(N12&gt;=6,N12&lt;=8),"MEDIO",IF(AND(N12&gt;=10,N12&lt;=20),"ALTO",IF(AND(N12&gt;=24,N12&lt;=40),"MUY ALTO",""))))</f>
        <v>MEDIO</v>
      </c>
      <c r="P12" s="68">
        <v>10</v>
      </c>
      <c r="Q12" s="68">
        <f t="shared" ref="Q12" si="7">+N12*P12</f>
        <v>60</v>
      </c>
      <c r="R12" s="68" t="str">
        <f t="shared" ref="R12" si="8">IF(AND(Q12&gt;=10,Q12&lt;=20),"IV",IF(AND(Q12&gt;=40,Q12&lt;=120),"III",IF(AND(Q12&gt;=150,Q12&lt;=500),"II",IF(AND(Q12&gt;=600,Q12&lt;=4000),"I",""))))</f>
        <v>III</v>
      </c>
      <c r="S12" s="69" t="str">
        <f t="shared" ref="S12" si="9">IF(AND(R12&gt;="IV",R12&lt;="IV"),"ACEPTABLE",IF(AND(R12&gt;="III",R12&lt;="III"),"ACEPTABLE",IF(AND(R12&gt;="II",R12&lt;="II"),"ACEPTABLE CON CONTROL ESPECIFICO",IF(AND(R12&gt;="I",R12&lt;="I"),"NO ACEPTABLE",""))))</f>
        <v>ACEPTABLE</v>
      </c>
      <c r="T12" s="68">
        <v>1</v>
      </c>
      <c r="U12" s="68" t="s">
        <v>141</v>
      </c>
      <c r="V12" s="71" t="s">
        <v>91</v>
      </c>
      <c r="W12" s="68"/>
      <c r="X12" s="70"/>
      <c r="Y12" s="70"/>
      <c r="Z12" s="70"/>
      <c r="AA12" s="70"/>
    </row>
    <row r="13" spans="1:115" s="8" customFormat="1" ht="91.5" customHeight="1">
      <c r="A13" s="281"/>
      <c r="B13" s="266"/>
      <c r="C13" s="329"/>
      <c r="D13" s="268"/>
      <c r="E13" s="19" t="s">
        <v>34</v>
      </c>
      <c r="F13" s="11" t="s">
        <v>36</v>
      </c>
      <c r="G13" s="22" t="s">
        <v>49</v>
      </c>
      <c r="H13" s="22" t="s">
        <v>37</v>
      </c>
      <c r="I13" s="22" t="s">
        <v>38</v>
      </c>
      <c r="J13" s="22" t="s">
        <v>38</v>
      </c>
      <c r="K13" s="22" t="s">
        <v>38</v>
      </c>
      <c r="L13" s="20">
        <v>2</v>
      </c>
      <c r="M13" s="20">
        <v>2</v>
      </c>
      <c r="N13" s="20">
        <f t="shared" si="4"/>
        <v>4</v>
      </c>
      <c r="O13" s="23" t="str">
        <f>IF(N13&gt;=24,"Muy Alto",IF(N13&gt;=10,"Alto",IF(N13&gt;=6,"Medio",IF(N13&gt;=2,"Bajo"))))</f>
        <v>Bajo</v>
      </c>
      <c r="P13" s="20">
        <v>10</v>
      </c>
      <c r="Q13" s="24">
        <f>P13*N13</f>
        <v>40</v>
      </c>
      <c r="R13" s="25" t="str">
        <f t="shared" si="1"/>
        <v>III</v>
      </c>
      <c r="S13" s="26" t="str">
        <f t="shared" si="2"/>
        <v>ACEPTABLE</v>
      </c>
      <c r="T13" s="22" t="str">
        <f t="shared" si="3"/>
        <v>Mejorar si es posible, seria conveniente mejorar la intervención y su rentabilidad y se deben hacer comprobaciones periódicas para asegurar que ese riesgo es aceptable</v>
      </c>
      <c r="U13" s="12">
        <f>+U11</f>
        <v>2</v>
      </c>
      <c r="V13" s="22" t="str">
        <f>IF(T13="I","NO ACEPTABLE",IF(T13="II", "ACEPTABLE CON CONTROL", IF(T13="III","ACEPTABLE",IF(T13="IV","ACEPTABLE","NA"))))</f>
        <v>NA</v>
      </c>
      <c r="W13" s="19">
        <v>1</v>
      </c>
      <c r="X13" s="19" t="s">
        <v>34</v>
      </c>
      <c r="Y13" s="29"/>
      <c r="Z13" s="29"/>
      <c r="AA13" s="30" t="s">
        <v>50</v>
      </c>
      <c r="AB13" s="31" t="s">
        <v>42</v>
      </c>
    </row>
    <row r="14" spans="1:115" s="8" customFormat="1" ht="223.5" customHeight="1">
      <c r="A14" s="281"/>
      <c r="B14" s="266"/>
      <c r="C14" s="329"/>
      <c r="D14" s="268"/>
      <c r="E14" s="148" t="s">
        <v>34</v>
      </c>
      <c r="F14" s="97" t="s">
        <v>134</v>
      </c>
      <c r="G14" s="144" t="s">
        <v>232</v>
      </c>
      <c r="H14" s="144" t="s">
        <v>233</v>
      </c>
      <c r="I14" s="144" t="s">
        <v>135</v>
      </c>
      <c r="J14" s="144" t="s">
        <v>136</v>
      </c>
      <c r="K14" s="144" t="s">
        <v>216</v>
      </c>
      <c r="L14" s="144">
        <v>2</v>
      </c>
      <c r="M14" s="144">
        <v>4</v>
      </c>
      <c r="N14" s="145">
        <f>+L14*M14</f>
        <v>8</v>
      </c>
      <c r="O14" s="23" t="str">
        <f>LOOKUP(N14,{2;4;6;8;10;12;18;20;24;30;40},{"Bajo";"Bajo";"Medio";"Medio";"Alto";" Alto ";" Alto ";"Alto";"Muy Alto";"Muy Alto";"Muy Alto"})</f>
        <v>Medio</v>
      </c>
      <c r="P14" s="145">
        <v>25</v>
      </c>
      <c r="Q14" s="145">
        <f>+N14*P14</f>
        <v>200</v>
      </c>
      <c r="R14" s="145" t="str">
        <f t="shared" ref="R14" si="10">IF(AND(Q14&gt;=10,Q14&lt;=20),"IV",IF(AND(Q14&gt;=40,Q14&lt;=120),"III",IF(AND(Q14&gt;=150,Q14&lt;=500),"II",IF(AND(Q14&gt;=600,Q14&lt;=4000),"I",""))))</f>
        <v>II</v>
      </c>
      <c r="S14" s="26" t="str">
        <f t="shared" si="2"/>
        <v>ACEPTABLE CON CONTROL</v>
      </c>
      <c r="T14" s="106" t="str">
        <f t="shared" si="3"/>
        <v>Corregir y adoptar medidas de control inmediato, sin embargo suspenda actividades si el NR  esta por encima de 360</v>
      </c>
      <c r="U14" s="106">
        <f t="shared" ref="U14" si="11">+U13</f>
        <v>2</v>
      </c>
      <c r="V14" s="145" t="s">
        <v>137</v>
      </c>
      <c r="W14" s="145" t="s">
        <v>138</v>
      </c>
      <c r="X14" s="145" t="s">
        <v>47</v>
      </c>
      <c r="Y14" s="143"/>
      <c r="Z14" s="149" t="s">
        <v>217</v>
      </c>
      <c r="AA14" s="147" t="s">
        <v>234</v>
      </c>
      <c r="AB14" s="150" t="s">
        <v>218</v>
      </c>
    </row>
    <row r="15" spans="1:115" s="8" customFormat="1" ht="114" customHeight="1">
      <c r="A15" s="281"/>
      <c r="B15" s="266"/>
      <c r="C15" s="329"/>
      <c r="D15" s="268"/>
      <c r="E15" s="19" t="s">
        <v>34</v>
      </c>
      <c r="F15" s="11" t="s">
        <v>73</v>
      </c>
      <c r="G15" s="22" t="s">
        <v>72</v>
      </c>
      <c r="H15" s="22" t="s">
        <v>249</v>
      </c>
      <c r="I15" s="22" t="s">
        <v>38</v>
      </c>
      <c r="J15" s="22" t="s">
        <v>38</v>
      </c>
      <c r="K15" s="22" t="s">
        <v>39</v>
      </c>
      <c r="L15" s="20">
        <v>6</v>
      </c>
      <c r="M15" s="20">
        <v>1</v>
      </c>
      <c r="N15" s="20">
        <f t="shared" si="4"/>
        <v>6</v>
      </c>
      <c r="O15" s="23" t="str">
        <f>IF(N15&gt;=24,"Muy Alto",IF(N15&gt;=10,"Alto",IF(N15&gt;=6,"Medio",IF(N15&gt;=2,"Bajo"))))</f>
        <v>Medio</v>
      </c>
      <c r="P15" s="20">
        <v>25</v>
      </c>
      <c r="Q15" s="19">
        <f>P15*N15</f>
        <v>150</v>
      </c>
      <c r="R15" s="25" t="str">
        <f t="shared" si="1"/>
        <v>II</v>
      </c>
      <c r="S15" s="26" t="str">
        <f t="shared" si="2"/>
        <v>ACEPTABLE CON CONTROL</v>
      </c>
      <c r="T15" s="22" t="str">
        <f t="shared" si="3"/>
        <v>Corregir y adoptar medidas de control inmediato, sin embargo suspenda actividades si el NR  esta por encima de 360</v>
      </c>
      <c r="U15" s="12">
        <f>+U13</f>
        <v>2</v>
      </c>
      <c r="V15" s="40" t="s">
        <v>74</v>
      </c>
      <c r="W15" s="19"/>
      <c r="X15" s="19"/>
      <c r="Y15" s="29"/>
      <c r="Z15" s="29"/>
      <c r="AA15" s="30" t="s">
        <v>75</v>
      </c>
      <c r="AB15" s="41" t="s">
        <v>76</v>
      </c>
    </row>
    <row r="16" spans="1:115" s="8" customFormat="1" ht="97.5" customHeight="1">
      <c r="A16" s="281"/>
      <c r="B16" s="266"/>
      <c r="C16" s="329"/>
      <c r="D16" s="268"/>
      <c r="E16" s="19" t="s">
        <v>34</v>
      </c>
      <c r="F16" s="11" t="s">
        <v>52</v>
      </c>
      <c r="G16" s="31" t="s">
        <v>51</v>
      </c>
      <c r="H16" s="21" t="s">
        <v>77</v>
      </c>
      <c r="I16" s="22" t="s">
        <v>38</v>
      </c>
      <c r="J16" s="22" t="s">
        <v>38</v>
      </c>
      <c r="K16" s="22" t="s">
        <v>39</v>
      </c>
      <c r="L16" s="20">
        <v>2</v>
      </c>
      <c r="M16" s="20">
        <v>2</v>
      </c>
      <c r="N16" s="20">
        <f t="shared" si="4"/>
        <v>4</v>
      </c>
      <c r="O16" s="23" t="str">
        <f>LOOKUP(N16,{2;4;6;8;10;12;18;20;24;30;40},{"Bajo";"Bajo";"Medio";"Medio";"Alto";" Alto ";" Alto ";"Alto";"Muy Alto";"Muy Alto";"Muy Alto"})</f>
        <v>Bajo</v>
      </c>
      <c r="P16" s="20">
        <v>10</v>
      </c>
      <c r="Q16" s="24">
        <f t="shared" si="0"/>
        <v>40</v>
      </c>
      <c r="R16" s="25" t="str">
        <f t="shared" si="1"/>
        <v>III</v>
      </c>
      <c r="S16" s="26" t="str">
        <f t="shared" si="2"/>
        <v>ACEPTABLE</v>
      </c>
      <c r="T16" s="22" t="str">
        <f t="shared" si="3"/>
        <v>Mejorar si es posible, seria conveniente mejorar la intervención y su rentabilidad y se deben hacer comprobaciones periódicas para asegurar que ese riesgo es aceptable</v>
      </c>
      <c r="U16" s="12">
        <f t="shared" si="5"/>
        <v>2</v>
      </c>
      <c r="V16" s="31" t="s">
        <v>54</v>
      </c>
      <c r="W16" s="24" t="s">
        <v>47</v>
      </c>
      <c r="X16" s="24" t="s">
        <v>47</v>
      </c>
      <c r="Y16" s="24" t="s">
        <v>47</v>
      </c>
      <c r="Z16" s="24" t="s">
        <v>47</v>
      </c>
      <c r="AA16" s="31" t="s">
        <v>235</v>
      </c>
      <c r="AB16" s="42" t="s">
        <v>42</v>
      </c>
    </row>
    <row r="17" spans="1:28" s="8" customFormat="1" ht="105" customHeight="1">
      <c r="A17" s="281"/>
      <c r="B17" s="266"/>
      <c r="C17" s="329"/>
      <c r="D17" s="268"/>
      <c r="E17" s="19" t="s">
        <v>34</v>
      </c>
      <c r="F17" s="11" t="s">
        <v>52</v>
      </c>
      <c r="G17" s="31" t="s">
        <v>55</v>
      </c>
      <c r="H17" s="21" t="s">
        <v>248</v>
      </c>
      <c r="I17" s="22" t="s">
        <v>38</v>
      </c>
      <c r="J17" s="22" t="s">
        <v>38</v>
      </c>
      <c r="K17" s="22" t="s">
        <v>39</v>
      </c>
      <c r="L17" s="20">
        <v>2</v>
      </c>
      <c r="M17" s="20">
        <v>2</v>
      </c>
      <c r="N17" s="20">
        <f t="shared" si="4"/>
        <v>4</v>
      </c>
      <c r="O17" s="43" t="str">
        <f>LOOKUP(N17,{2;4;6;8;10;12;18;20;24;30;40},{"Bajo";"Bajo";"Medio";"Medio";"Alto";" Alto ";" Alto ";"Alto";"Muy Alto";"Muy Alto";"Muy Alto"})</f>
        <v>Bajo</v>
      </c>
      <c r="P17" s="44">
        <v>10</v>
      </c>
      <c r="Q17" s="45">
        <f t="shared" si="0"/>
        <v>40</v>
      </c>
      <c r="R17" s="46" t="str">
        <f t="shared" si="1"/>
        <v>III</v>
      </c>
      <c r="S17" s="47" t="str">
        <f t="shared" si="2"/>
        <v>ACEPTABLE</v>
      </c>
      <c r="T17" s="22" t="str">
        <f t="shared" si="3"/>
        <v>Mejorar si es posible, seria conveniente mejorar la intervención y su rentabilidad y se deben hacer comprobaciones periódicas para asegurar que ese riesgo es aceptable</v>
      </c>
      <c r="U17" s="12">
        <f t="shared" si="5"/>
        <v>2</v>
      </c>
      <c r="V17" s="22" t="s">
        <v>54</v>
      </c>
      <c r="W17" s="19" t="s">
        <v>47</v>
      </c>
      <c r="X17" s="19" t="s">
        <v>47</v>
      </c>
      <c r="Y17" s="19" t="s">
        <v>47</v>
      </c>
      <c r="Z17" s="19" t="s">
        <v>47</v>
      </c>
      <c r="AA17" s="22" t="s">
        <v>235</v>
      </c>
      <c r="AB17" s="39" t="s">
        <v>42</v>
      </c>
    </row>
    <row r="18" spans="1:28" s="8" customFormat="1" ht="105" customHeight="1">
      <c r="A18" s="281"/>
      <c r="B18" s="266"/>
      <c r="C18" s="329"/>
      <c r="D18" s="268"/>
      <c r="E18" s="19" t="s">
        <v>34</v>
      </c>
      <c r="F18" s="11" t="s">
        <v>52</v>
      </c>
      <c r="G18" s="22" t="s">
        <v>78</v>
      </c>
      <c r="H18" s="21" t="s">
        <v>79</v>
      </c>
      <c r="I18" s="22" t="s">
        <v>38</v>
      </c>
      <c r="J18" s="22" t="s">
        <v>38</v>
      </c>
      <c r="K18" s="22" t="s">
        <v>39</v>
      </c>
      <c r="L18" s="20">
        <v>2</v>
      </c>
      <c r="M18" s="20">
        <v>2</v>
      </c>
      <c r="N18" s="20">
        <f t="shared" si="4"/>
        <v>4</v>
      </c>
      <c r="O18" s="23" t="str">
        <f>LOOKUP(N18,{2;4;6;8;10;12;18;20;24;30;40},{"Bajo";"Bajo";"Medio";"Medio";"Alto";" Alto ";" Alto ";"Alto";"Muy Alto";"Muy Alto";"Muy Alto"})</f>
        <v>Bajo</v>
      </c>
      <c r="P18" s="20">
        <v>10</v>
      </c>
      <c r="Q18" s="19">
        <f>P18*N18</f>
        <v>40</v>
      </c>
      <c r="R18" s="25" t="str">
        <f>IF(Q18&gt;=600,"I",IF(Q18&gt;=150,"II",IF(Q18&gt;=40,"III",IF(Q18&gt;=1,"IV"))))</f>
        <v>III</v>
      </c>
      <c r="S18" s="26" t="str">
        <f>IF(R18="I","NO ACEPTABLE",IF(R18="II", "ACEPTABLE CON CONTROL", IF(R18="III","ACEPTABLE",IF(R18="IV","ACEPTABLE","NA"))))</f>
        <v>ACEPTABLE</v>
      </c>
      <c r="T18" s="22" t="str">
        <f>IF(R18="I","Situación critica. Suspender actividades hasta que el riesgo este bajo control. Intervención urgente",IF(R18="II", "Corregir y adoptar medidas de control inmediato, sin embargo suspenda actividades si el NR  esta por encima de 360", IF(R18="III","Mejorar si es posible, seria conveniente mejorar la intervención y su rentabilidad y se deben hacer comprobaciones periódicas para asegurar que ese riesgo es aceptable",IF(R18="IV","Mantener las medidas de control existentes pero se deberían considerar algunas mejoras","NA"))))</f>
        <v>Mejorar si es posible, seria conveniente mejorar la intervención y su rentabilidad y se deben hacer comprobaciones periódicas para asegurar que ese riesgo es aceptable</v>
      </c>
      <c r="U18" s="12">
        <f t="shared" si="5"/>
        <v>2</v>
      </c>
      <c r="V18" s="22" t="s">
        <v>54</v>
      </c>
      <c r="W18" s="19" t="s">
        <v>47</v>
      </c>
      <c r="X18" s="19" t="s">
        <v>47</v>
      </c>
      <c r="Y18" s="19" t="s">
        <v>47</v>
      </c>
      <c r="Z18" s="21" t="s">
        <v>47</v>
      </c>
      <c r="AA18" s="21" t="s">
        <v>80</v>
      </c>
      <c r="AB18" s="39" t="s">
        <v>42</v>
      </c>
    </row>
    <row r="19" spans="1:28" s="8" customFormat="1" ht="99" customHeight="1">
      <c r="A19" s="281"/>
      <c r="B19" s="266"/>
      <c r="C19" s="329"/>
      <c r="D19" s="268"/>
      <c r="E19" s="19" t="s">
        <v>34</v>
      </c>
      <c r="F19" s="11" t="s">
        <v>57</v>
      </c>
      <c r="G19" s="31" t="s">
        <v>198</v>
      </c>
      <c r="H19" s="32" t="s">
        <v>237</v>
      </c>
      <c r="I19" s="22" t="s">
        <v>38</v>
      </c>
      <c r="J19" s="22" t="s">
        <v>38</v>
      </c>
      <c r="K19" s="22" t="s">
        <v>39</v>
      </c>
      <c r="L19" s="20">
        <v>2</v>
      </c>
      <c r="M19" s="20">
        <v>2</v>
      </c>
      <c r="N19" s="20">
        <f t="shared" si="4"/>
        <v>4</v>
      </c>
      <c r="O19" s="23" t="str">
        <f>LOOKUP(N19,{2;4;6;8;10;12;18;20;24;30;40},{"Bajo";"Bajo";"Medio";"Medio";"Alto";" Alto ";" Alto ";"Alto";"Muy Alto";"Muy Alto";"Muy Alto"})</f>
        <v>Bajo</v>
      </c>
      <c r="P19" s="20">
        <v>10</v>
      </c>
      <c r="Q19" s="24">
        <f t="shared" si="0"/>
        <v>40</v>
      </c>
      <c r="R19" s="25" t="str">
        <f t="shared" si="1"/>
        <v>III</v>
      </c>
      <c r="S19" s="26" t="str">
        <f t="shared" si="2"/>
        <v>ACEPTABLE</v>
      </c>
      <c r="T19" s="22" t="str">
        <f>IF(R19="I","Situación critica. Suspender actividades hasta que el riesgo este bajo control. Intervención urgente",IF(R19="II", "Corregir y adoptar medidas de control inmediato, sin embargo suspenda actividades si el NR  esta por encima de 360", IF(R19="III","Mejorar si es posible, seria conveniente mejorar la intervención y su rentabilidad y se deben hacer comprobaciones periódicas para asegurar que ese riesgo es aceptable",IF(R19="IV","Mantener las medidas de control existentes pero se deberían considerar algunas mejoras","NA"))))</f>
        <v>Mejorar si es posible, seria conveniente mejorar la intervención y su rentabilidad y se deben hacer comprobaciones periódicas para asegurar que ese riesgo es aceptable</v>
      </c>
      <c r="U19" s="12">
        <f t="shared" si="5"/>
        <v>2</v>
      </c>
      <c r="V19" s="32" t="s">
        <v>58</v>
      </c>
      <c r="W19" s="24" t="s">
        <v>34</v>
      </c>
      <c r="X19" s="24" t="s">
        <v>47</v>
      </c>
      <c r="Y19" s="24" t="s">
        <v>47</v>
      </c>
      <c r="Z19" s="24" t="s">
        <v>47</v>
      </c>
      <c r="AA19" s="31" t="s">
        <v>81</v>
      </c>
      <c r="AB19" s="42" t="s">
        <v>42</v>
      </c>
    </row>
    <row r="20" spans="1:28" s="137" customFormat="1" ht="126" customHeight="1">
      <c r="A20" s="281"/>
      <c r="B20" s="266"/>
      <c r="C20" s="329"/>
      <c r="D20" s="268"/>
      <c r="E20" s="131" t="s">
        <v>34</v>
      </c>
      <c r="F20" s="197" t="s">
        <v>57</v>
      </c>
      <c r="G20" s="131" t="s">
        <v>148</v>
      </c>
      <c r="H20" s="131" t="s">
        <v>149</v>
      </c>
      <c r="I20" s="131" t="s">
        <v>38</v>
      </c>
      <c r="J20" s="131" t="s">
        <v>150</v>
      </c>
      <c r="K20" s="131"/>
      <c r="L20" s="199">
        <v>2</v>
      </c>
      <c r="M20" s="199">
        <v>2</v>
      </c>
      <c r="N20" s="200">
        <f t="shared" ref="N20" si="12">+L20*M20</f>
        <v>4</v>
      </c>
      <c r="O20" s="200" t="str">
        <f t="shared" ref="O20" si="13">IF(AND(N20&gt;=2,N20&lt;=4),"BAJO",IF(AND(N20&gt;=6,N20&lt;=8),"MEDIO",IF(AND(N20&gt;=10,N20&lt;=20),"ALTO",IF(AND(N20&gt;=24,N20&lt;=40),"MUY ALTO",""))))</f>
        <v>BAJO</v>
      </c>
      <c r="P20" s="201">
        <v>10</v>
      </c>
      <c r="Q20" s="200">
        <f t="shared" ref="Q20" si="14">+N20*P20</f>
        <v>40</v>
      </c>
      <c r="R20" s="200" t="str">
        <f t="shared" ref="R20" si="15">IF(AND(Q20&gt;=10,Q20&lt;=20),"IV",IF(AND(Q20&gt;=40,Q20&lt;=120),"III",IF(AND(Q20&gt;=150,Q20&lt;=500),"II",IF(AND(Q20&gt;=600,Q20&lt;=4000),"I",""))))</f>
        <v>III</v>
      </c>
      <c r="S20" s="202" t="str">
        <f t="shared" ref="S20" si="16">IF(AND(R20&gt;="IV",R20&lt;="IV"),"ACEPTABLE",IF(AND(R20&gt;="III",R20&lt;="III"),"ACEPTABLE",IF(AND(R20&gt;="II",R20&lt;="II"),"ACEPTABLE CON CONTROL ESPECIFICO",IF(AND(R20&gt;="I",R20&lt;="I"),"NO ACEPTABLE",""))))</f>
        <v>ACEPTABLE</v>
      </c>
      <c r="T20" s="200">
        <v>1</v>
      </c>
      <c r="U20" s="200" t="s">
        <v>93</v>
      </c>
      <c r="V20" s="200" t="s">
        <v>147</v>
      </c>
      <c r="W20" s="203"/>
      <c r="X20" s="203"/>
      <c r="Y20" s="203"/>
      <c r="Z20" s="204" t="s">
        <v>183</v>
      </c>
      <c r="AA20" s="203"/>
    </row>
    <row r="21" spans="1:28" s="8" customFormat="1" ht="99" customHeight="1">
      <c r="A21" s="281"/>
      <c r="B21" s="266"/>
      <c r="C21" s="329"/>
      <c r="D21" s="268"/>
      <c r="E21" s="22" t="s">
        <v>34</v>
      </c>
      <c r="F21" s="11" t="s">
        <v>57</v>
      </c>
      <c r="G21" s="31" t="s">
        <v>199</v>
      </c>
      <c r="H21" s="21" t="s">
        <v>61</v>
      </c>
      <c r="I21" s="22" t="s">
        <v>38</v>
      </c>
      <c r="J21" s="22" t="s">
        <v>38</v>
      </c>
      <c r="K21" s="22" t="s">
        <v>39</v>
      </c>
      <c r="L21" s="20">
        <v>2</v>
      </c>
      <c r="M21" s="20">
        <v>2</v>
      </c>
      <c r="N21" s="20">
        <f t="shared" si="4"/>
        <v>4</v>
      </c>
      <c r="O21" s="23" t="str">
        <f>LOOKUP(N21,{2;4;6;8;10;12;18;20;24;30;40},{"Bajo";"Bajo";"Medio";"Medio";"Alto";" Alto ";" Alto ";"Alto";"Muy Alto";"Muy Alto";"Muy Alto"})</f>
        <v>Bajo</v>
      </c>
      <c r="P21" s="20">
        <v>25</v>
      </c>
      <c r="Q21" s="24">
        <f t="shared" si="0"/>
        <v>100</v>
      </c>
      <c r="R21" s="25" t="str">
        <f t="shared" si="1"/>
        <v>III</v>
      </c>
      <c r="S21" s="26" t="str">
        <f t="shared" si="2"/>
        <v>ACEPTABLE</v>
      </c>
      <c r="T21" s="22" t="str">
        <f>IF(R21="I","Situación critica. Suspender actividades hasta que el riesgo este bajo control. Intervención urgente",IF(R21="II", "Corregir y adoptar medidas de control inmediato, sin embargo suspenda actividades si el NR  esta por encima de 360", IF(R21="III","Mejorar si es posible, seria conveniente mejorar la intervención y su rentabilidad y se deben hacer comprobaciones periódicas para asegurar que ese riesgo es aceptable",IF(R21="IV","Mantener las medidas de control existentes pero se deberían considerar algunas mejoras","NA"))))</f>
        <v>Mejorar si es posible, seria conveniente mejorar la intervención y su rentabilidad y se deben hacer comprobaciones periódicas para asegurar que ese riesgo es aceptable</v>
      </c>
      <c r="U21" s="12">
        <f>+U19</f>
        <v>2</v>
      </c>
      <c r="V21" s="22" t="s">
        <v>62</v>
      </c>
      <c r="W21" s="22" t="s">
        <v>34</v>
      </c>
      <c r="X21" s="24" t="s">
        <v>47</v>
      </c>
      <c r="Y21" s="24" t="s">
        <v>47</v>
      </c>
      <c r="Z21" s="21" t="s">
        <v>47</v>
      </c>
      <c r="AA21" s="21" t="s">
        <v>63</v>
      </c>
      <c r="AB21" s="42" t="s">
        <v>42</v>
      </c>
    </row>
    <row r="22" spans="1:28" s="8" customFormat="1" ht="99" customHeight="1">
      <c r="A22" s="281"/>
      <c r="B22" s="266"/>
      <c r="C22" s="300"/>
      <c r="D22" s="268"/>
      <c r="E22" s="22" t="s">
        <v>47</v>
      </c>
      <c r="F22" s="11" t="s">
        <v>57</v>
      </c>
      <c r="G22" s="31" t="s">
        <v>68</v>
      </c>
      <c r="H22" s="21" t="s">
        <v>240</v>
      </c>
      <c r="I22" s="22" t="s">
        <v>38</v>
      </c>
      <c r="J22" s="22" t="s">
        <v>38</v>
      </c>
      <c r="K22" s="22" t="s">
        <v>39</v>
      </c>
      <c r="L22" s="20">
        <v>2</v>
      </c>
      <c r="M22" s="20">
        <v>2</v>
      </c>
      <c r="N22" s="20">
        <f t="shared" si="4"/>
        <v>4</v>
      </c>
      <c r="O22" s="23" t="str">
        <f>LOOKUP(N22,{2;4;6;8;10;12;18;20;24;30;40},{"Bajo";"Bajo";"Medio";"Medio";"Alto";" Alto ";" Alto ";"Alto";"Muy Alto";"Muy Alto";"Muy Alto"})</f>
        <v>Bajo</v>
      </c>
      <c r="P22" s="20">
        <v>25</v>
      </c>
      <c r="Q22" s="24">
        <f t="shared" si="0"/>
        <v>100</v>
      </c>
      <c r="R22" s="25" t="str">
        <f t="shared" si="1"/>
        <v>III</v>
      </c>
      <c r="S22" s="26" t="str">
        <f t="shared" si="2"/>
        <v>ACEPTABLE</v>
      </c>
      <c r="T22" s="22" t="str">
        <f>IF(R22="I","Situación critica. Suspender actividades hasta que el riesgo este bajo control. Intervención urgente",IF(R22="II", "Corregir y adoptar medidas de control inmediato, sin embargo suspenda actividades si el NR  esta por encima de 360", IF(R22="III","Mejorar si es posible, seria conveniente mejorar la intervención y su rentabilidad y se deben hacer comprobaciones periódicas para asegurar que ese riesgo es aceptable",IF(R22="IV","Mantener las medidas de control existentes pero se deberían considerar algunas mejoras","NA"))))</f>
        <v>Mejorar si es posible, seria conveniente mejorar la intervención y su rentabilidad y se deben hacer comprobaciones periódicas para asegurar que ese riesgo es aceptable</v>
      </c>
      <c r="U22" s="12">
        <f t="shared" si="5"/>
        <v>2</v>
      </c>
      <c r="V22" s="22" t="s">
        <v>69</v>
      </c>
      <c r="W22" s="22" t="s">
        <v>47</v>
      </c>
      <c r="X22" s="24" t="s">
        <v>47</v>
      </c>
      <c r="Y22" s="24" t="s">
        <v>47</v>
      </c>
      <c r="Z22" s="21" t="s">
        <v>47</v>
      </c>
      <c r="AA22" s="31" t="s">
        <v>241</v>
      </c>
      <c r="AB22" s="42" t="s">
        <v>47</v>
      </c>
    </row>
    <row r="23" spans="1:28">
      <c r="A23" s="33"/>
      <c r="B23" s="33"/>
      <c r="C23" s="33"/>
      <c r="D23" s="33"/>
      <c r="E23" s="34"/>
      <c r="F23" s="34"/>
      <c r="G23" s="33"/>
      <c r="H23" s="33"/>
      <c r="I23" s="33"/>
      <c r="J23" s="33"/>
      <c r="K23" s="33"/>
      <c r="L23" s="33"/>
      <c r="M23" s="33"/>
      <c r="N23" s="33"/>
      <c r="O23" s="33"/>
      <c r="P23" s="33"/>
      <c r="Q23" s="33"/>
      <c r="R23" s="33"/>
      <c r="S23" s="33"/>
      <c r="T23" s="33"/>
      <c r="U23" s="33"/>
      <c r="V23" s="33"/>
      <c r="W23" s="33"/>
      <c r="X23" s="33"/>
      <c r="Y23" s="33"/>
      <c r="Z23" s="33"/>
      <c r="AA23" s="33"/>
      <c r="AB23" s="33"/>
    </row>
    <row r="24" spans="1:28">
      <c r="A24" s="33"/>
      <c r="B24" s="33"/>
      <c r="C24" s="33"/>
      <c r="D24" s="33"/>
      <c r="E24" s="34"/>
      <c r="F24" s="34"/>
      <c r="G24" s="33"/>
      <c r="H24" s="33"/>
      <c r="I24" s="33"/>
      <c r="J24" s="33"/>
      <c r="K24" s="33"/>
      <c r="L24" s="33"/>
      <c r="M24" s="33"/>
      <c r="N24" s="33"/>
      <c r="O24" s="33"/>
      <c r="P24" s="33"/>
      <c r="Q24" s="33"/>
      <c r="R24" s="33"/>
      <c r="S24" s="33"/>
      <c r="T24" s="33"/>
      <c r="U24" s="33"/>
      <c r="V24" s="33"/>
      <c r="W24" s="33"/>
      <c r="X24" s="33"/>
      <c r="Y24" s="33"/>
      <c r="Z24" s="33"/>
      <c r="AA24" s="33"/>
      <c r="AB24" s="33"/>
    </row>
    <row r="25" spans="1:28">
      <c r="A25" s="33"/>
      <c r="B25" s="33"/>
      <c r="C25" s="33"/>
      <c r="D25" s="33"/>
      <c r="E25" s="34"/>
      <c r="F25" s="34"/>
      <c r="G25" s="33"/>
      <c r="H25" s="33"/>
      <c r="I25" s="33"/>
      <c r="J25" s="33"/>
      <c r="K25" s="33"/>
      <c r="L25" s="33"/>
      <c r="M25" s="33"/>
      <c r="N25" s="33"/>
      <c r="O25" s="33"/>
      <c r="P25" s="33"/>
      <c r="Q25" s="33"/>
      <c r="R25" s="33"/>
      <c r="S25" s="33"/>
      <c r="T25" s="33"/>
      <c r="U25" s="33"/>
      <c r="V25" s="33"/>
      <c r="W25" s="33"/>
      <c r="X25" s="33"/>
      <c r="Y25" s="33"/>
      <c r="Z25" s="33"/>
      <c r="AA25" s="33"/>
      <c r="AB25" s="33"/>
    </row>
    <row r="26" spans="1:28">
      <c r="A26" s="33"/>
      <c r="B26" s="33"/>
      <c r="C26" s="33"/>
      <c r="D26" s="33"/>
      <c r="E26" s="34"/>
      <c r="F26" s="34"/>
      <c r="G26" s="33"/>
      <c r="H26" s="33"/>
      <c r="I26" s="33"/>
      <c r="J26" s="33"/>
      <c r="K26" s="33"/>
      <c r="L26" s="33"/>
      <c r="M26" s="33"/>
      <c r="N26" s="33"/>
      <c r="O26" s="33"/>
      <c r="P26" s="33"/>
      <c r="Q26" s="33"/>
      <c r="R26" s="33"/>
      <c r="S26" s="33"/>
      <c r="T26" s="33"/>
      <c r="U26" s="33"/>
      <c r="V26" s="33"/>
      <c r="W26" s="33"/>
      <c r="X26" s="33"/>
      <c r="Y26" s="33"/>
      <c r="Z26" s="33"/>
      <c r="AA26" s="33"/>
      <c r="AB26" s="33"/>
    </row>
    <row r="27" spans="1:28">
      <c r="A27" s="33"/>
      <c r="B27" s="33"/>
      <c r="C27" s="33"/>
      <c r="D27" s="33"/>
      <c r="E27" s="34"/>
      <c r="F27" s="34"/>
      <c r="G27" s="33"/>
      <c r="H27" s="33"/>
      <c r="I27" s="33"/>
      <c r="J27" s="33"/>
      <c r="K27" s="33"/>
      <c r="L27" s="33"/>
      <c r="M27" s="33"/>
      <c r="N27" s="33"/>
      <c r="O27" s="33"/>
      <c r="P27" s="33"/>
      <c r="Q27" s="33"/>
      <c r="R27" s="33"/>
      <c r="S27" s="33"/>
      <c r="T27" s="33"/>
      <c r="U27" s="33"/>
      <c r="V27" s="33"/>
      <c r="W27" s="33"/>
      <c r="X27" s="33"/>
      <c r="Y27" s="33"/>
      <c r="Z27" s="33"/>
      <c r="AA27" s="33"/>
      <c r="AB27" s="33"/>
    </row>
    <row r="28" spans="1:28">
      <c r="A28" s="33"/>
      <c r="B28" s="33"/>
      <c r="C28" s="33"/>
      <c r="D28" s="33"/>
      <c r="E28" s="34"/>
      <c r="F28" s="34"/>
      <c r="G28" s="33"/>
      <c r="H28" s="33"/>
      <c r="I28" s="33"/>
      <c r="J28" s="33"/>
      <c r="K28" s="33"/>
      <c r="L28" s="33"/>
      <c r="M28" s="33"/>
      <c r="N28" s="33"/>
      <c r="O28" s="33"/>
      <c r="P28" s="33"/>
      <c r="Q28" s="33"/>
      <c r="R28" s="33"/>
      <c r="S28" s="33"/>
      <c r="T28" s="33"/>
      <c r="U28" s="33"/>
      <c r="V28" s="33"/>
      <c r="W28" s="33"/>
      <c r="X28" s="33"/>
      <c r="Y28" s="33"/>
      <c r="Z28" s="33"/>
      <c r="AA28" s="33"/>
      <c r="AB28" s="33"/>
    </row>
    <row r="29" spans="1:28">
      <c r="A29" s="33"/>
      <c r="B29" s="33"/>
      <c r="C29" s="33"/>
      <c r="D29" s="33"/>
      <c r="E29" s="34"/>
      <c r="F29" s="34"/>
      <c r="G29" s="33"/>
      <c r="H29" s="33"/>
      <c r="I29" s="33"/>
      <c r="J29" s="33"/>
      <c r="K29" s="33"/>
      <c r="L29" s="33"/>
      <c r="M29" s="33"/>
      <c r="N29" s="33"/>
      <c r="O29" s="33"/>
      <c r="P29" s="33"/>
      <c r="Q29" s="33"/>
      <c r="R29" s="33"/>
      <c r="S29" s="33"/>
      <c r="T29" s="33"/>
      <c r="U29" s="33"/>
      <c r="V29" s="33"/>
      <c r="W29" s="33"/>
      <c r="X29" s="33"/>
      <c r="Y29" s="33"/>
      <c r="Z29" s="33"/>
      <c r="AA29" s="33"/>
      <c r="AB29" s="33"/>
    </row>
    <row r="30" spans="1:28">
      <c r="A30" s="33"/>
      <c r="B30" s="33"/>
      <c r="C30" s="33"/>
      <c r="D30" s="33"/>
      <c r="E30" s="34"/>
      <c r="F30" s="34"/>
      <c r="G30" s="33"/>
      <c r="H30" s="33"/>
      <c r="I30" s="33"/>
      <c r="J30" s="33"/>
      <c r="K30" s="33"/>
      <c r="L30" s="33"/>
      <c r="M30" s="33"/>
      <c r="N30" s="33"/>
      <c r="O30" s="33"/>
      <c r="P30" s="33"/>
      <c r="Q30" s="33"/>
      <c r="R30" s="33"/>
      <c r="S30" s="33"/>
      <c r="T30" s="33"/>
      <c r="U30" s="33"/>
      <c r="V30" s="33"/>
      <c r="W30" s="33"/>
      <c r="X30" s="33"/>
      <c r="Y30" s="33"/>
      <c r="Z30" s="33"/>
      <c r="AA30" s="33"/>
      <c r="AB30" s="33"/>
    </row>
    <row r="31" spans="1:28">
      <c r="A31" s="33"/>
      <c r="B31" s="33"/>
      <c r="C31" s="33"/>
      <c r="D31" s="33"/>
      <c r="E31" s="34"/>
      <c r="F31" s="34"/>
      <c r="G31" s="33"/>
      <c r="H31" s="33"/>
      <c r="I31" s="33"/>
      <c r="J31" s="33"/>
      <c r="K31" s="33"/>
      <c r="L31" s="33"/>
      <c r="M31" s="33"/>
      <c r="N31" s="33"/>
      <c r="O31" s="33"/>
      <c r="P31" s="33"/>
      <c r="Q31" s="33"/>
      <c r="R31" s="33"/>
      <c r="S31" s="33"/>
      <c r="T31" s="33"/>
      <c r="U31" s="33"/>
      <c r="V31" s="33"/>
      <c r="W31" s="33"/>
      <c r="X31" s="33"/>
      <c r="Y31" s="33"/>
      <c r="Z31" s="33"/>
      <c r="AA31" s="33"/>
      <c r="AB31" s="33"/>
    </row>
    <row r="32" spans="1:28">
      <c r="A32" s="33"/>
      <c r="B32" s="33"/>
      <c r="C32" s="33"/>
      <c r="D32" s="33"/>
      <c r="E32" s="34"/>
      <c r="F32" s="34"/>
      <c r="G32" s="33"/>
      <c r="H32" s="33"/>
      <c r="I32" s="33"/>
      <c r="J32" s="33"/>
      <c r="K32" s="33"/>
      <c r="L32" s="33"/>
      <c r="M32" s="33"/>
      <c r="N32" s="33"/>
      <c r="O32" s="33"/>
      <c r="P32" s="33"/>
      <c r="Q32" s="33"/>
      <c r="R32" s="33"/>
      <c r="S32" s="33"/>
      <c r="T32" s="33"/>
      <c r="U32" s="33"/>
      <c r="V32" s="33"/>
      <c r="W32" s="33"/>
      <c r="X32" s="33"/>
      <c r="Y32" s="33"/>
      <c r="Z32" s="33"/>
      <c r="AA32" s="33"/>
      <c r="AB32" s="33"/>
    </row>
    <row r="33" spans="1:28">
      <c r="A33" s="33"/>
      <c r="B33" s="33"/>
      <c r="C33" s="33"/>
      <c r="D33" s="33"/>
      <c r="E33" s="34"/>
      <c r="F33" s="34"/>
      <c r="G33" s="33"/>
      <c r="H33" s="33"/>
      <c r="I33" s="33"/>
      <c r="J33" s="33"/>
      <c r="K33" s="33"/>
      <c r="L33" s="33"/>
      <c r="M33" s="33"/>
      <c r="N33" s="33"/>
      <c r="O33" s="33"/>
      <c r="P33" s="33"/>
      <c r="Q33" s="33"/>
      <c r="R33" s="33"/>
      <c r="S33" s="33"/>
      <c r="T33" s="33"/>
      <c r="U33" s="33"/>
      <c r="V33" s="33"/>
      <c r="W33" s="33"/>
      <c r="X33" s="33"/>
      <c r="Y33" s="33"/>
      <c r="Z33" s="33"/>
      <c r="AA33" s="33"/>
      <c r="AB33" s="33"/>
    </row>
    <row r="34" spans="1:28">
      <c r="A34" s="33"/>
      <c r="B34" s="33"/>
      <c r="C34" s="33"/>
      <c r="D34" s="33"/>
      <c r="E34" s="34"/>
      <c r="F34" s="34"/>
      <c r="G34" s="33"/>
      <c r="H34" s="33"/>
      <c r="I34" s="33"/>
      <c r="J34" s="33"/>
      <c r="K34" s="33"/>
      <c r="L34" s="33"/>
      <c r="M34" s="33"/>
      <c r="N34" s="33"/>
      <c r="O34" s="33"/>
      <c r="P34" s="33"/>
      <c r="Q34" s="33"/>
      <c r="R34" s="33"/>
      <c r="S34" s="33"/>
      <c r="T34" s="33"/>
      <c r="U34" s="33"/>
      <c r="V34" s="33"/>
      <c r="W34" s="33"/>
      <c r="X34" s="33"/>
      <c r="Y34" s="33"/>
      <c r="Z34" s="33"/>
      <c r="AA34" s="33"/>
      <c r="AB34" s="33"/>
    </row>
    <row r="35" spans="1:28">
      <c r="A35" s="33"/>
      <c r="B35" s="33"/>
      <c r="C35" s="33"/>
      <c r="D35" s="33"/>
      <c r="E35" s="34"/>
      <c r="F35" s="34"/>
      <c r="G35" s="33"/>
      <c r="H35" s="33"/>
      <c r="I35" s="33"/>
      <c r="J35" s="33"/>
      <c r="K35" s="33"/>
      <c r="L35" s="33"/>
      <c r="M35" s="33"/>
      <c r="N35" s="33"/>
      <c r="O35" s="33"/>
      <c r="P35" s="33"/>
      <c r="Q35" s="33"/>
      <c r="R35" s="33"/>
      <c r="S35" s="33"/>
      <c r="T35" s="33"/>
      <c r="U35" s="33"/>
      <c r="V35" s="33"/>
      <c r="W35" s="33"/>
      <c r="X35" s="33"/>
      <c r="Y35" s="33"/>
      <c r="Z35" s="33"/>
      <c r="AA35" s="33"/>
      <c r="AB35" s="33"/>
    </row>
    <row r="36" spans="1:28">
      <c r="A36" s="33"/>
      <c r="B36" s="33"/>
      <c r="C36" s="33"/>
      <c r="D36" s="33"/>
      <c r="E36" s="34"/>
      <c r="F36" s="34"/>
      <c r="G36" s="33"/>
      <c r="H36" s="33"/>
      <c r="I36" s="33"/>
      <c r="J36" s="33"/>
      <c r="K36" s="33"/>
      <c r="L36" s="33"/>
      <c r="M36" s="33"/>
      <c r="N36" s="33"/>
      <c r="O36" s="33"/>
      <c r="P36" s="33"/>
      <c r="Q36" s="33"/>
      <c r="R36" s="33"/>
      <c r="S36" s="33"/>
      <c r="T36" s="33"/>
      <c r="U36" s="33"/>
      <c r="V36" s="33"/>
      <c r="W36" s="33"/>
      <c r="X36" s="33"/>
      <c r="Y36" s="33"/>
      <c r="Z36" s="33"/>
      <c r="AA36" s="33"/>
      <c r="AB36" s="33"/>
    </row>
    <row r="37" spans="1:28">
      <c r="A37" s="33"/>
      <c r="B37" s="33"/>
      <c r="C37" s="33"/>
      <c r="D37" s="33"/>
      <c r="E37" s="34"/>
      <c r="F37" s="34"/>
      <c r="G37" s="33"/>
      <c r="H37" s="33"/>
      <c r="I37" s="33"/>
      <c r="J37" s="33"/>
      <c r="K37" s="33"/>
      <c r="L37" s="33"/>
      <c r="M37" s="33"/>
      <c r="N37" s="33"/>
      <c r="O37" s="33"/>
      <c r="P37" s="33"/>
      <c r="Q37" s="33"/>
      <c r="R37" s="33"/>
      <c r="S37" s="33"/>
      <c r="T37" s="33"/>
      <c r="U37" s="33"/>
      <c r="V37" s="33"/>
      <c r="W37" s="33"/>
      <c r="X37" s="33"/>
      <c r="Y37" s="33"/>
      <c r="Z37" s="33"/>
      <c r="AA37" s="33"/>
      <c r="AB37" s="33"/>
    </row>
    <row r="38" spans="1:28">
      <c r="A38" s="33"/>
      <c r="B38" s="33"/>
      <c r="C38" s="33"/>
      <c r="D38" s="33"/>
      <c r="E38" s="34"/>
      <c r="F38" s="34"/>
      <c r="G38" s="33"/>
      <c r="H38" s="33"/>
      <c r="I38" s="33"/>
      <c r="J38" s="33"/>
      <c r="K38" s="33"/>
      <c r="L38" s="33"/>
      <c r="M38" s="33"/>
      <c r="N38" s="33"/>
      <c r="O38" s="33"/>
      <c r="P38" s="33"/>
      <c r="Q38" s="33"/>
      <c r="R38" s="33"/>
      <c r="S38" s="33"/>
      <c r="T38" s="33"/>
      <c r="U38" s="33"/>
      <c r="V38" s="33"/>
      <c r="W38" s="33"/>
      <c r="X38" s="33"/>
      <c r="Y38" s="33"/>
      <c r="Z38" s="33"/>
      <c r="AA38" s="33"/>
      <c r="AB38" s="33"/>
    </row>
    <row r="39" spans="1:28">
      <c r="A39" s="33"/>
      <c r="B39" s="33"/>
      <c r="C39" s="33"/>
      <c r="D39" s="33"/>
      <c r="E39" s="34"/>
      <c r="F39" s="34"/>
      <c r="G39" s="33"/>
      <c r="H39" s="33"/>
      <c r="I39" s="33"/>
      <c r="J39" s="33"/>
      <c r="K39" s="33"/>
      <c r="L39" s="33"/>
      <c r="M39" s="33"/>
      <c r="N39" s="33"/>
      <c r="O39" s="33"/>
      <c r="P39" s="33"/>
      <c r="Q39" s="33"/>
      <c r="R39" s="33"/>
      <c r="S39" s="33"/>
      <c r="T39" s="33"/>
      <c r="U39" s="33"/>
      <c r="V39" s="33"/>
      <c r="W39" s="33"/>
      <c r="X39" s="33"/>
      <c r="Y39" s="33"/>
      <c r="Z39" s="33"/>
      <c r="AA39" s="33"/>
      <c r="AB39" s="33"/>
    </row>
    <row r="40" spans="1:28">
      <c r="A40" s="33"/>
      <c r="B40" s="33"/>
      <c r="C40" s="33"/>
      <c r="D40" s="33"/>
      <c r="E40" s="34"/>
      <c r="F40" s="34"/>
      <c r="G40" s="33"/>
      <c r="H40" s="33"/>
      <c r="I40" s="33"/>
      <c r="J40" s="33"/>
      <c r="K40" s="33"/>
      <c r="L40" s="33"/>
      <c r="M40" s="33"/>
      <c r="N40" s="33"/>
      <c r="O40" s="33"/>
      <c r="P40" s="33"/>
      <c r="Q40" s="33"/>
      <c r="R40" s="33"/>
      <c r="S40" s="33"/>
      <c r="T40" s="33"/>
      <c r="U40" s="33"/>
      <c r="V40" s="33"/>
      <c r="W40" s="33"/>
      <c r="X40" s="33"/>
      <c r="Y40" s="33"/>
      <c r="Z40" s="33"/>
      <c r="AA40" s="33"/>
      <c r="AB40" s="33"/>
    </row>
    <row r="41" spans="1:28">
      <c r="A41" s="33"/>
      <c r="B41" s="33"/>
      <c r="C41" s="33"/>
      <c r="D41" s="33"/>
      <c r="E41" s="34"/>
      <c r="F41" s="34"/>
      <c r="G41" s="33"/>
      <c r="H41" s="33"/>
      <c r="I41" s="33"/>
      <c r="J41" s="33"/>
      <c r="K41" s="33"/>
      <c r="L41" s="33"/>
      <c r="M41" s="33"/>
      <c r="N41" s="33"/>
      <c r="O41" s="33"/>
      <c r="P41" s="33"/>
      <c r="Q41" s="33"/>
      <c r="R41" s="33"/>
      <c r="S41" s="33"/>
      <c r="T41" s="33"/>
      <c r="U41" s="33"/>
      <c r="V41" s="33"/>
      <c r="W41" s="33"/>
      <c r="X41" s="33"/>
      <c r="Y41" s="33"/>
      <c r="Z41" s="33"/>
      <c r="AA41" s="33"/>
      <c r="AB41" s="33"/>
    </row>
    <row r="42" spans="1:28">
      <c r="M42"/>
      <c r="N42"/>
      <c r="Q42"/>
      <c r="R42"/>
      <c r="S42"/>
      <c r="T42"/>
      <c r="U42"/>
      <c r="V42"/>
      <c r="AA42"/>
    </row>
  </sheetData>
  <mergeCells count="24">
    <mergeCell ref="A2:G5"/>
    <mergeCell ref="H2:AB2"/>
    <mergeCell ref="H3:AB3"/>
    <mergeCell ref="H4:AB4"/>
    <mergeCell ref="H5:O5"/>
    <mergeCell ref="P5:T5"/>
    <mergeCell ref="U5:Z5"/>
    <mergeCell ref="AA5:AB5"/>
    <mergeCell ref="A9:A22"/>
    <mergeCell ref="B9:B22"/>
    <mergeCell ref="C9:C22"/>
    <mergeCell ref="D9:D22"/>
    <mergeCell ref="A6:AB6"/>
    <mergeCell ref="A7:A8"/>
    <mergeCell ref="B7:B8"/>
    <mergeCell ref="C7:C8"/>
    <mergeCell ref="E7:E8"/>
    <mergeCell ref="G7:G8"/>
    <mergeCell ref="F7:F8"/>
    <mergeCell ref="H7:H8"/>
    <mergeCell ref="I7:K7"/>
    <mergeCell ref="L7:S7"/>
    <mergeCell ref="U7:W7"/>
    <mergeCell ref="X7:AB7"/>
  </mergeCells>
  <conditionalFormatting sqref="O7:O8">
    <cfRule type="containsText" dxfId="112" priority="43" stopIfTrue="1" operator="containsText" text="BAJO">
      <formula>NOT(ISERROR(SEARCH("BAJO",O7)))</formula>
    </cfRule>
    <cfRule type="containsText" dxfId="111" priority="41" stopIfTrue="1" operator="containsText" text="MEDIO">
      <formula>NOT(ISERROR(SEARCH("MEDIO",O7)))</formula>
    </cfRule>
    <cfRule type="containsText" dxfId="110" priority="42" stopIfTrue="1" operator="containsText" text="MEDIO">
      <formula>NOT(ISERROR(SEARCH("MEDIO",O7)))</formula>
    </cfRule>
  </conditionalFormatting>
  <conditionalFormatting sqref="O9:O11 O16:O19 O21:O22">
    <cfRule type="cellIs" dxfId="109" priority="33" stopIfTrue="1" operator="equal">
      <formula>"BAJO"</formula>
    </cfRule>
    <cfRule type="cellIs" dxfId="108" priority="32" stopIfTrue="1" operator="equal">
      <formula>"MEDIO"</formula>
    </cfRule>
    <cfRule type="cellIs" dxfId="107" priority="31" stopIfTrue="1" operator="equal">
      <formula>"ALTO"</formula>
    </cfRule>
  </conditionalFormatting>
  <conditionalFormatting sqref="O12">
    <cfRule type="containsText" dxfId="106" priority="1" stopIfTrue="1" operator="containsText" text="ALTO">
      <formula>NOT(ISERROR(SEARCH("ALTO",#REF!)))</formula>
    </cfRule>
    <cfRule type="containsText" dxfId="105" priority="2" stopIfTrue="1" operator="containsText" text="MEDIO">
      <formula>NOT(ISERROR(SEARCH("MEDIO",#REF!)))</formula>
    </cfRule>
    <cfRule type="containsText" dxfId="104" priority="3" stopIfTrue="1" operator="containsText" text="BAJO">
      <formula>NOT(ISERROR(SEARCH("BAJO",#REF!)))</formula>
    </cfRule>
  </conditionalFormatting>
  <conditionalFormatting sqref="O13 O15">
    <cfRule type="cellIs" dxfId="103" priority="27" stopIfTrue="1" operator="equal">
      <formula>"BAJO"</formula>
    </cfRule>
    <cfRule type="containsText" dxfId="102" priority="30" stopIfTrue="1" operator="containsText" text="BAJO">
      <formula>NOT(ISERROR(SEARCH("BAJO",O13)))</formula>
    </cfRule>
    <cfRule type="containsText" dxfId="101" priority="29" stopIfTrue="1" operator="containsText" text="MEDIO">
      <formula>NOT(ISERROR(SEARCH("MEDIO",O13)))</formula>
    </cfRule>
    <cfRule type="containsText" dxfId="100" priority="28" stopIfTrue="1" operator="containsText" text="MEDIO">
      <formula>NOT(ISERROR(SEARCH("MEDIO",O13)))</formula>
    </cfRule>
    <cfRule type="cellIs" dxfId="99" priority="26" stopIfTrue="1" operator="equal">
      <formula>"alto"</formula>
    </cfRule>
  </conditionalFormatting>
  <conditionalFormatting sqref="O14">
    <cfRule type="cellIs" dxfId="98" priority="13" stopIfTrue="1" operator="equal">
      <formula>"ALTO"</formula>
    </cfRule>
    <cfRule type="cellIs" dxfId="97" priority="14" stopIfTrue="1" operator="equal">
      <formula>"MEDIO"</formula>
    </cfRule>
    <cfRule type="cellIs" dxfId="96" priority="15" stopIfTrue="1" operator="equal">
      <formula>"BAJO"</formula>
    </cfRule>
  </conditionalFormatting>
  <conditionalFormatting sqref="R9:R11 R21:R22">
    <cfRule type="cellIs" dxfId="92" priority="40" stopIfTrue="1" operator="equal">
      <formula>"I"</formula>
    </cfRule>
    <cfRule type="cellIs" dxfId="91" priority="39" stopIfTrue="1" operator="equal">
      <formula>"II"</formula>
    </cfRule>
    <cfRule type="cellIs" dxfId="90" priority="37" stopIfTrue="1" operator="equal">
      <formula>"IV"</formula>
    </cfRule>
    <cfRule type="cellIs" dxfId="89" priority="38" stopIfTrue="1" operator="equal">
      <formula>"III"</formula>
    </cfRule>
  </conditionalFormatting>
  <conditionalFormatting sqref="R13 R15:R19">
    <cfRule type="cellIs" dxfId="88" priority="25" stopIfTrue="1" operator="equal">
      <formula>"I"</formula>
    </cfRule>
    <cfRule type="cellIs" dxfId="87" priority="22" stopIfTrue="1" operator="equal">
      <formula>"IV"</formula>
    </cfRule>
    <cfRule type="cellIs" dxfId="86" priority="23" stopIfTrue="1" operator="equal">
      <formula>"III"</formula>
    </cfRule>
    <cfRule type="cellIs" dxfId="85" priority="24" stopIfTrue="1" operator="equal">
      <formula>"II"</formula>
    </cfRule>
  </conditionalFormatting>
  <conditionalFormatting sqref="S9:S11 S21:S22">
    <cfRule type="cellIs" dxfId="84" priority="34" stopIfTrue="1" operator="equal">
      <formula>"ACEPTABLE"</formula>
    </cfRule>
    <cfRule type="cellIs" dxfId="83" priority="35" stopIfTrue="1" operator="equal">
      <formula>"ACEPTABLE CON CONTROL"</formula>
    </cfRule>
    <cfRule type="cellIs" dxfId="82" priority="36" stopIfTrue="1" operator="equal">
      <formula>"NO ACEPTABLE"</formula>
    </cfRule>
  </conditionalFormatting>
  <conditionalFormatting sqref="S12">
    <cfRule type="notContainsText" dxfId="81" priority="6" stopIfTrue="1" operator="notContains" text="CONTROL">
      <formula>ISERROR(SEARCH("CONTROL",#REF!))</formula>
    </cfRule>
    <cfRule type="containsText" dxfId="80" priority="5" stopIfTrue="1" operator="containsText" text="CONTROL">
      <formula>NOT(ISERROR(SEARCH("CONTROL",#REF!)))</formula>
    </cfRule>
    <cfRule type="containsText" dxfId="79" priority="4" stopIfTrue="1" operator="containsText" text="NO ACEPTABLE">
      <formula>NOT(ISERROR(SEARCH("NO ACEPTABLE",#REF!)))</formula>
    </cfRule>
  </conditionalFormatting>
  <conditionalFormatting sqref="S13:S19">
    <cfRule type="cellIs" dxfId="78" priority="18" stopIfTrue="1" operator="equal">
      <formula>"NO ACEPTABLE"</formula>
    </cfRule>
    <cfRule type="cellIs" dxfId="77" priority="16" stopIfTrue="1" operator="equal">
      <formula>"ACEPTABLE"</formula>
    </cfRule>
    <cfRule type="cellIs" dxfId="76" priority="17" stopIfTrue="1" operator="equal">
      <formula>"ACEPTABLE CON CONTROL"</formula>
    </cfRule>
  </conditionalFormatting>
  <dataValidations count="3">
    <dataValidation type="list" allowBlank="1" showInputMessage="1" showErrorMessage="1" promptTitle="NIVEL DE CONSECUENCIA" prompt="100: Muerte(s)_x000a_60: Lesiones o enfermedades graves irreparables (incapacidad permanente parcial o invalidez)_x000a_25: Lesiones o enfermedades con incapacidad laboral temporal_x000a_10: Lesiones o enfermedades que no requieren incapacidad  " sqref="WVW983052:WVW983062 TG21:TG22 ADC21:ADC22 AMY21:AMY22 AWU21:AWU22 BGQ21:BGQ22 BQM21:BQM22 CAI21:CAI22 CKE21:CKE22 CUA21:CUA22 DDW21:DDW22 DNS21:DNS22 DXO21:DXO22 EHK21:EHK22 ERG21:ERG22 FBC21:FBC22 FKY21:FKY22 FUU21:FUU22 GEQ21:GEQ22 GOM21:GOM22 GYI21:GYI22 HIE21:HIE22 HSA21:HSA22 IBW21:IBW22 ILS21:ILS22 IVO21:IVO22 JFK21:JFK22 JPG21:JPG22 JZC21:JZC22 KIY21:KIY22 KSU21:KSU22 LCQ21:LCQ22 LMM21:LMM22 LWI21:LWI22 MGE21:MGE22 MQA21:MQA22 MZW21:MZW22 NJS21:NJS22 NTO21:NTO22 ODK21:ODK22 ONG21:ONG22 OXC21:OXC22 PGY21:PGY22 PQU21:PQU22 QAQ21:QAQ22 QKM21:QKM22 QUI21:QUI22 REE21:REE22 ROA21:ROA22 RXW21:RXW22 SHS21:SHS22 SRO21:SRO22 TBK21:TBK22 TLG21:TLG22 TVC21:TVC22 UEY21:UEY22 UOU21:UOU22 UYQ21:UYQ22 VIM21:VIM22 VSI21:VSI22 WCE21:WCE22 WMA21:WMA22 WVW21:WVW22 P21:P22 P65548:P65558 JK65548:JK65558 TG65548:TG65558 ADC65548:ADC65558 AMY65548:AMY65558 AWU65548:AWU65558 BGQ65548:BGQ65558 BQM65548:BQM65558 CAI65548:CAI65558 CKE65548:CKE65558 CUA65548:CUA65558 DDW65548:DDW65558 DNS65548:DNS65558 DXO65548:DXO65558 EHK65548:EHK65558 ERG65548:ERG65558 FBC65548:FBC65558 FKY65548:FKY65558 FUU65548:FUU65558 GEQ65548:GEQ65558 GOM65548:GOM65558 GYI65548:GYI65558 HIE65548:HIE65558 HSA65548:HSA65558 IBW65548:IBW65558 ILS65548:ILS65558 IVO65548:IVO65558 JFK65548:JFK65558 JPG65548:JPG65558 JZC65548:JZC65558 KIY65548:KIY65558 KSU65548:KSU65558 LCQ65548:LCQ65558 LMM65548:LMM65558 LWI65548:LWI65558 MGE65548:MGE65558 MQA65548:MQA65558 MZW65548:MZW65558 NJS65548:NJS65558 NTO65548:NTO65558 ODK65548:ODK65558 ONG65548:ONG65558 OXC65548:OXC65558 PGY65548:PGY65558 PQU65548:PQU65558 QAQ65548:QAQ65558 QKM65548:QKM65558 QUI65548:QUI65558 REE65548:REE65558 ROA65548:ROA65558 RXW65548:RXW65558 SHS65548:SHS65558 SRO65548:SRO65558 TBK65548:TBK65558 TLG65548:TLG65558 TVC65548:TVC65558 UEY65548:UEY65558 UOU65548:UOU65558 UYQ65548:UYQ65558 VIM65548:VIM65558 VSI65548:VSI65558 WCE65548:WCE65558 WMA65548:WMA65558 WVW65548:WVW65558 P131084:P131094 JK131084:JK131094 TG131084:TG131094 ADC131084:ADC131094 AMY131084:AMY131094 AWU131084:AWU131094 BGQ131084:BGQ131094 BQM131084:BQM131094 CAI131084:CAI131094 CKE131084:CKE131094 CUA131084:CUA131094 DDW131084:DDW131094 DNS131084:DNS131094 DXO131084:DXO131094 EHK131084:EHK131094 ERG131084:ERG131094 FBC131084:FBC131094 FKY131084:FKY131094 FUU131084:FUU131094 GEQ131084:GEQ131094 GOM131084:GOM131094 GYI131084:GYI131094 HIE131084:HIE131094 HSA131084:HSA131094 IBW131084:IBW131094 ILS131084:ILS131094 IVO131084:IVO131094 JFK131084:JFK131094 JPG131084:JPG131094 JZC131084:JZC131094 KIY131084:KIY131094 KSU131084:KSU131094 LCQ131084:LCQ131094 LMM131084:LMM131094 LWI131084:LWI131094 MGE131084:MGE131094 MQA131084:MQA131094 MZW131084:MZW131094 NJS131084:NJS131094 NTO131084:NTO131094 ODK131084:ODK131094 ONG131084:ONG131094 OXC131084:OXC131094 PGY131084:PGY131094 PQU131084:PQU131094 QAQ131084:QAQ131094 QKM131084:QKM131094 QUI131084:QUI131094 REE131084:REE131094 ROA131084:ROA131094 RXW131084:RXW131094 SHS131084:SHS131094 SRO131084:SRO131094 TBK131084:TBK131094 TLG131084:TLG131094 TVC131084:TVC131094 UEY131084:UEY131094 UOU131084:UOU131094 UYQ131084:UYQ131094 VIM131084:VIM131094 VSI131084:VSI131094 WCE131084:WCE131094 WMA131084:WMA131094 WVW131084:WVW131094 P196620:P196630 JK196620:JK196630 TG196620:TG196630 ADC196620:ADC196630 AMY196620:AMY196630 AWU196620:AWU196630 BGQ196620:BGQ196630 BQM196620:BQM196630 CAI196620:CAI196630 CKE196620:CKE196630 CUA196620:CUA196630 DDW196620:DDW196630 DNS196620:DNS196630 DXO196620:DXO196630 EHK196620:EHK196630 ERG196620:ERG196630 FBC196620:FBC196630 FKY196620:FKY196630 FUU196620:FUU196630 GEQ196620:GEQ196630 GOM196620:GOM196630 GYI196620:GYI196630 HIE196620:HIE196630 HSA196620:HSA196630 IBW196620:IBW196630 ILS196620:ILS196630 IVO196620:IVO196630 JFK196620:JFK196630 JPG196620:JPG196630 JZC196620:JZC196630 KIY196620:KIY196630 KSU196620:KSU196630 LCQ196620:LCQ196630 LMM196620:LMM196630 LWI196620:LWI196630 MGE196620:MGE196630 MQA196620:MQA196630 MZW196620:MZW196630 NJS196620:NJS196630 NTO196620:NTO196630 ODK196620:ODK196630 ONG196620:ONG196630 OXC196620:OXC196630 PGY196620:PGY196630 PQU196620:PQU196630 QAQ196620:QAQ196630 QKM196620:QKM196630 QUI196620:QUI196630 REE196620:REE196630 ROA196620:ROA196630 RXW196620:RXW196630 SHS196620:SHS196630 SRO196620:SRO196630 TBK196620:TBK196630 TLG196620:TLG196630 TVC196620:TVC196630 UEY196620:UEY196630 UOU196620:UOU196630 UYQ196620:UYQ196630 VIM196620:VIM196630 VSI196620:VSI196630 WCE196620:WCE196630 WMA196620:WMA196630 WVW196620:WVW196630 P262156:P262166 JK262156:JK262166 TG262156:TG262166 ADC262156:ADC262166 AMY262156:AMY262166 AWU262156:AWU262166 BGQ262156:BGQ262166 BQM262156:BQM262166 CAI262156:CAI262166 CKE262156:CKE262166 CUA262156:CUA262166 DDW262156:DDW262166 DNS262156:DNS262166 DXO262156:DXO262166 EHK262156:EHK262166 ERG262156:ERG262166 FBC262156:FBC262166 FKY262156:FKY262166 FUU262156:FUU262166 GEQ262156:GEQ262166 GOM262156:GOM262166 GYI262156:GYI262166 HIE262156:HIE262166 HSA262156:HSA262166 IBW262156:IBW262166 ILS262156:ILS262166 IVO262156:IVO262166 JFK262156:JFK262166 JPG262156:JPG262166 JZC262156:JZC262166 KIY262156:KIY262166 KSU262156:KSU262166 LCQ262156:LCQ262166 LMM262156:LMM262166 LWI262156:LWI262166 MGE262156:MGE262166 MQA262156:MQA262166 MZW262156:MZW262166 NJS262156:NJS262166 NTO262156:NTO262166 ODK262156:ODK262166 ONG262156:ONG262166 OXC262156:OXC262166 PGY262156:PGY262166 PQU262156:PQU262166 QAQ262156:QAQ262166 QKM262156:QKM262166 QUI262156:QUI262166 REE262156:REE262166 ROA262156:ROA262166 RXW262156:RXW262166 SHS262156:SHS262166 SRO262156:SRO262166 TBK262156:TBK262166 TLG262156:TLG262166 TVC262156:TVC262166 UEY262156:UEY262166 UOU262156:UOU262166 UYQ262156:UYQ262166 VIM262156:VIM262166 VSI262156:VSI262166 WCE262156:WCE262166 WMA262156:WMA262166 WVW262156:WVW262166 P327692:P327702 JK327692:JK327702 TG327692:TG327702 ADC327692:ADC327702 AMY327692:AMY327702 AWU327692:AWU327702 BGQ327692:BGQ327702 BQM327692:BQM327702 CAI327692:CAI327702 CKE327692:CKE327702 CUA327692:CUA327702 DDW327692:DDW327702 DNS327692:DNS327702 DXO327692:DXO327702 EHK327692:EHK327702 ERG327692:ERG327702 FBC327692:FBC327702 FKY327692:FKY327702 FUU327692:FUU327702 GEQ327692:GEQ327702 GOM327692:GOM327702 GYI327692:GYI327702 HIE327692:HIE327702 HSA327692:HSA327702 IBW327692:IBW327702 ILS327692:ILS327702 IVO327692:IVO327702 JFK327692:JFK327702 JPG327692:JPG327702 JZC327692:JZC327702 KIY327692:KIY327702 KSU327692:KSU327702 LCQ327692:LCQ327702 LMM327692:LMM327702 LWI327692:LWI327702 MGE327692:MGE327702 MQA327692:MQA327702 MZW327692:MZW327702 NJS327692:NJS327702 NTO327692:NTO327702 ODK327692:ODK327702 ONG327692:ONG327702 OXC327692:OXC327702 PGY327692:PGY327702 PQU327692:PQU327702 QAQ327692:QAQ327702 QKM327692:QKM327702 QUI327692:QUI327702 REE327692:REE327702 ROA327692:ROA327702 RXW327692:RXW327702 SHS327692:SHS327702 SRO327692:SRO327702 TBK327692:TBK327702 TLG327692:TLG327702 TVC327692:TVC327702 UEY327692:UEY327702 UOU327692:UOU327702 UYQ327692:UYQ327702 VIM327692:VIM327702 VSI327692:VSI327702 WCE327692:WCE327702 WMA327692:WMA327702 WVW327692:WVW327702 P393228:P393238 JK393228:JK393238 TG393228:TG393238 ADC393228:ADC393238 AMY393228:AMY393238 AWU393228:AWU393238 BGQ393228:BGQ393238 BQM393228:BQM393238 CAI393228:CAI393238 CKE393228:CKE393238 CUA393228:CUA393238 DDW393228:DDW393238 DNS393228:DNS393238 DXO393228:DXO393238 EHK393228:EHK393238 ERG393228:ERG393238 FBC393228:FBC393238 FKY393228:FKY393238 FUU393228:FUU393238 GEQ393228:GEQ393238 GOM393228:GOM393238 GYI393228:GYI393238 HIE393228:HIE393238 HSA393228:HSA393238 IBW393228:IBW393238 ILS393228:ILS393238 IVO393228:IVO393238 JFK393228:JFK393238 JPG393228:JPG393238 JZC393228:JZC393238 KIY393228:KIY393238 KSU393228:KSU393238 LCQ393228:LCQ393238 LMM393228:LMM393238 LWI393228:LWI393238 MGE393228:MGE393238 MQA393228:MQA393238 MZW393228:MZW393238 NJS393228:NJS393238 NTO393228:NTO393238 ODK393228:ODK393238 ONG393228:ONG393238 OXC393228:OXC393238 PGY393228:PGY393238 PQU393228:PQU393238 QAQ393228:QAQ393238 QKM393228:QKM393238 QUI393228:QUI393238 REE393228:REE393238 ROA393228:ROA393238 RXW393228:RXW393238 SHS393228:SHS393238 SRO393228:SRO393238 TBK393228:TBK393238 TLG393228:TLG393238 TVC393228:TVC393238 UEY393228:UEY393238 UOU393228:UOU393238 UYQ393228:UYQ393238 VIM393228:VIM393238 VSI393228:VSI393238 WCE393228:WCE393238 WMA393228:WMA393238 WVW393228:WVW393238 P458764:P458774 JK458764:JK458774 TG458764:TG458774 ADC458764:ADC458774 AMY458764:AMY458774 AWU458764:AWU458774 BGQ458764:BGQ458774 BQM458764:BQM458774 CAI458764:CAI458774 CKE458764:CKE458774 CUA458764:CUA458774 DDW458764:DDW458774 DNS458764:DNS458774 DXO458764:DXO458774 EHK458764:EHK458774 ERG458764:ERG458774 FBC458764:FBC458774 FKY458764:FKY458774 FUU458764:FUU458774 GEQ458764:GEQ458774 GOM458764:GOM458774 GYI458764:GYI458774 HIE458764:HIE458774 HSA458764:HSA458774 IBW458764:IBW458774 ILS458764:ILS458774 IVO458764:IVO458774 JFK458764:JFK458774 JPG458764:JPG458774 JZC458764:JZC458774 KIY458764:KIY458774 KSU458764:KSU458774 LCQ458764:LCQ458774 LMM458764:LMM458774 LWI458764:LWI458774 MGE458764:MGE458774 MQA458764:MQA458774 MZW458764:MZW458774 NJS458764:NJS458774 NTO458764:NTO458774 ODK458764:ODK458774 ONG458764:ONG458774 OXC458764:OXC458774 PGY458764:PGY458774 PQU458764:PQU458774 QAQ458764:QAQ458774 QKM458764:QKM458774 QUI458764:QUI458774 REE458764:REE458774 ROA458764:ROA458774 RXW458764:RXW458774 SHS458764:SHS458774 SRO458764:SRO458774 TBK458764:TBK458774 TLG458764:TLG458774 TVC458764:TVC458774 UEY458764:UEY458774 UOU458764:UOU458774 UYQ458764:UYQ458774 VIM458764:VIM458774 VSI458764:VSI458774 WCE458764:WCE458774 WMA458764:WMA458774 WVW458764:WVW458774 P524300:P524310 JK524300:JK524310 TG524300:TG524310 ADC524300:ADC524310 AMY524300:AMY524310 AWU524300:AWU524310 BGQ524300:BGQ524310 BQM524300:BQM524310 CAI524300:CAI524310 CKE524300:CKE524310 CUA524300:CUA524310 DDW524300:DDW524310 DNS524300:DNS524310 DXO524300:DXO524310 EHK524300:EHK524310 ERG524300:ERG524310 FBC524300:FBC524310 FKY524300:FKY524310 FUU524300:FUU524310 GEQ524300:GEQ524310 GOM524300:GOM524310 GYI524300:GYI524310 HIE524300:HIE524310 HSA524300:HSA524310 IBW524300:IBW524310 ILS524300:ILS524310 IVO524300:IVO524310 JFK524300:JFK524310 JPG524300:JPG524310 JZC524300:JZC524310 KIY524300:KIY524310 KSU524300:KSU524310 LCQ524300:LCQ524310 LMM524300:LMM524310 LWI524300:LWI524310 MGE524300:MGE524310 MQA524300:MQA524310 MZW524300:MZW524310 NJS524300:NJS524310 NTO524300:NTO524310 ODK524300:ODK524310 ONG524300:ONG524310 OXC524300:OXC524310 PGY524300:PGY524310 PQU524300:PQU524310 QAQ524300:QAQ524310 QKM524300:QKM524310 QUI524300:QUI524310 REE524300:REE524310 ROA524300:ROA524310 RXW524300:RXW524310 SHS524300:SHS524310 SRO524300:SRO524310 TBK524300:TBK524310 TLG524300:TLG524310 TVC524300:TVC524310 UEY524300:UEY524310 UOU524300:UOU524310 UYQ524300:UYQ524310 VIM524300:VIM524310 VSI524300:VSI524310 WCE524300:WCE524310 WMA524300:WMA524310 WVW524300:WVW524310 P589836:P589846 JK589836:JK589846 TG589836:TG589846 ADC589836:ADC589846 AMY589836:AMY589846 AWU589836:AWU589846 BGQ589836:BGQ589846 BQM589836:BQM589846 CAI589836:CAI589846 CKE589836:CKE589846 CUA589836:CUA589846 DDW589836:DDW589846 DNS589836:DNS589846 DXO589836:DXO589846 EHK589836:EHK589846 ERG589836:ERG589846 FBC589836:FBC589846 FKY589836:FKY589846 FUU589836:FUU589846 GEQ589836:GEQ589846 GOM589836:GOM589846 GYI589836:GYI589846 HIE589836:HIE589846 HSA589836:HSA589846 IBW589836:IBW589846 ILS589836:ILS589846 IVO589836:IVO589846 JFK589836:JFK589846 JPG589836:JPG589846 JZC589836:JZC589846 KIY589836:KIY589846 KSU589836:KSU589846 LCQ589836:LCQ589846 LMM589836:LMM589846 LWI589836:LWI589846 MGE589836:MGE589846 MQA589836:MQA589846 MZW589836:MZW589846 NJS589836:NJS589846 NTO589836:NTO589846 ODK589836:ODK589846 ONG589836:ONG589846 OXC589836:OXC589846 PGY589836:PGY589846 PQU589836:PQU589846 QAQ589836:QAQ589846 QKM589836:QKM589846 QUI589836:QUI589846 REE589836:REE589846 ROA589836:ROA589846 RXW589836:RXW589846 SHS589836:SHS589846 SRO589836:SRO589846 TBK589836:TBK589846 TLG589836:TLG589846 TVC589836:TVC589846 UEY589836:UEY589846 UOU589836:UOU589846 UYQ589836:UYQ589846 VIM589836:VIM589846 VSI589836:VSI589846 WCE589836:WCE589846 WMA589836:WMA589846 WVW589836:WVW589846 P655372:P655382 JK655372:JK655382 TG655372:TG655382 ADC655372:ADC655382 AMY655372:AMY655382 AWU655372:AWU655382 BGQ655372:BGQ655382 BQM655372:BQM655382 CAI655372:CAI655382 CKE655372:CKE655382 CUA655372:CUA655382 DDW655372:DDW655382 DNS655372:DNS655382 DXO655372:DXO655382 EHK655372:EHK655382 ERG655372:ERG655382 FBC655372:FBC655382 FKY655372:FKY655382 FUU655372:FUU655382 GEQ655372:GEQ655382 GOM655372:GOM655382 GYI655372:GYI655382 HIE655372:HIE655382 HSA655372:HSA655382 IBW655372:IBW655382 ILS655372:ILS655382 IVO655372:IVO655382 JFK655372:JFK655382 JPG655372:JPG655382 JZC655372:JZC655382 KIY655372:KIY655382 KSU655372:KSU655382 LCQ655372:LCQ655382 LMM655372:LMM655382 LWI655372:LWI655382 MGE655372:MGE655382 MQA655372:MQA655382 MZW655372:MZW655382 NJS655372:NJS655382 NTO655372:NTO655382 ODK655372:ODK655382 ONG655372:ONG655382 OXC655372:OXC655382 PGY655372:PGY655382 PQU655372:PQU655382 QAQ655372:QAQ655382 QKM655372:QKM655382 QUI655372:QUI655382 REE655372:REE655382 ROA655372:ROA655382 RXW655372:RXW655382 SHS655372:SHS655382 SRO655372:SRO655382 TBK655372:TBK655382 TLG655372:TLG655382 TVC655372:TVC655382 UEY655372:UEY655382 UOU655372:UOU655382 UYQ655372:UYQ655382 VIM655372:VIM655382 VSI655372:VSI655382 WCE655372:WCE655382 WMA655372:WMA655382 WVW655372:WVW655382 P720908:P720918 JK720908:JK720918 TG720908:TG720918 ADC720908:ADC720918 AMY720908:AMY720918 AWU720908:AWU720918 BGQ720908:BGQ720918 BQM720908:BQM720918 CAI720908:CAI720918 CKE720908:CKE720918 CUA720908:CUA720918 DDW720908:DDW720918 DNS720908:DNS720918 DXO720908:DXO720918 EHK720908:EHK720918 ERG720908:ERG720918 FBC720908:FBC720918 FKY720908:FKY720918 FUU720908:FUU720918 GEQ720908:GEQ720918 GOM720908:GOM720918 GYI720908:GYI720918 HIE720908:HIE720918 HSA720908:HSA720918 IBW720908:IBW720918 ILS720908:ILS720918 IVO720908:IVO720918 JFK720908:JFK720918 JPG720908:JPG720918 JZC720908:JZC720918 KIY720908:KIY720918 KSU720908:KSU720918 LCQ720908:LCQ720918 LMM720908:LMM720918 LWI720908:LWI720918 MGE720908:MGE720918 MQA720908:MQA720918 MZW720908:MZW720918 NJS720908:NJS720918 NTO720908:NTO720918 ODK720908:ODK720918 ONG720908:ONG720918 OXC720908:OXC720918 PGY720908:PGY720918 PQU720908:PQU720918 QAQ720908:QAQ720918 QKM720908:QKM720918 QUI720908:QUI720918 REE720908:REE720918 ROA720908:ROA720918 RXW720908:RXW720918 SHS720908:SHS720918 SRO720908:SRO720918 TBK720908:TBK720918 TLG720908:TLG720918 TVC720908:TVC720918 UEY720908:UEY720918 UOU720908:UOU720918 UYQ720908:UYQ720918 VIM720908:VIM720918 VSI720908:VSI720918 WCE720908:WCE720918 WMA720908:WMA720918 WVW720908:WVW720918 P786444:P786454 JK786444:JK786454 TG786444:TG786454 ADC786444:ADC786454 AMY786444:AMY786454 AWU786444:AWU786454 BGQ786444:BGQ786454 BQM786444:BQM786454 CAI786444:CAI786454 CKE786444:CKE786454 CUA786444:CUA786454 DDW786444:DDW786454 DNS786444:DNS786454 DXO786444:DXO786454 EHK786444:EHK786454 ERG786444:ERG786454 FBC786444:FBC786454 FKY786444:FKY786454 FUU786444:FUU786454 GEQ786444:GEQ786454 GOM786444:GOM786454 GYI786444:GYI786454 HIE786444:HIE786454 HSA786444:HSA786454 IBW786444:IBW786454 ILS786444:ILS786454 IVO786444:IVO786454 JFK786444:JFK786454 JPG786444:JPG786454 JZC786444:JZC786454 KIY786444:KIY786454 KSU786444:KSU786454 LCQ786444:LCQ786454 LMM786444:LMM786454 LWI786444:LWI786454 MGE786444:MGE786454 MQA786444:MQA786454 MZW786444:MZW786454 NJS786444:NJS786454 NTO786444:NTO786454 ODK786444:ODK786454 ONG786444:ONG786454 OXC786444:OXC786454 PGY786444:PGY786454 PQU786444:PQU786454 QAQ786444:QAQ786454 QKM786444:QKM786454 QUI786444:QUI786454 REE786444:REE786454 ROA786444:ROA786454 RXW786444:RXW786454 SHS786444:SHS786454 SRO786444:SRO786454 TBK786444:TBK786454 TLG786444:TLG786454 TVC786444:TVC786454 UEY786444:UEY786454 UOU786444:UOU786454 UYQ786444:UYQ786454 VIM786444:VIM786454 VSI786444:VSI786454 WCE786444:WCE786454 WMA786444:WMA786454 WVW786444:WVW786454 P851980:P851990 JK851980:JK851990 TG851980:TG851990 ADC851980:ADC851990 AMY851980:AMY851990 AWU851980:AWU851990 BGQ851980:BGQ851990 BQM851980:BQM851990 CAI851980:CAI851990 CKE851980:CKE851990 CUA851980:CUA851990 DDW851980:DDW851990 DNS851980:DNS851990 DXO851980:DXO851990 EHK851980:EHK851990 ERG851980:ERG851990 FBC851980:FBC851990 FKY851980:FKY851990 FUU851980:FUU851990 GEQ851980:GEQ851990 GOM851980:GOM851990 GYI851980:GYI851990 HIE851980:HIE851990 HSA851980:HSA851990 IBW851980:IBW851990 ILS851980:ILS851990 IVO851980:IVO851990 JFK851980:JFK851990 JPG851980:JPG851990 JZC851980:JZC851990 KIY851980:KIY851990 KSU851980:KSU851990 LCQ851980:LCQ851990 LMM851980:LMM851990 LWI851980:LWI851990 MGE851980:MGE851990 MQA851980:MQA851990 MZW851980:MZW851990 NJS851980:NJS851990 NTO851980:NTO851990 ODK851980:ODK851990 ONG851980:ONG851990 OXC851980:OXC851990 PGY851980:PGY851990 PQU851980:PQU851990 QAQ851980:QAQ851990 QKM851980:QKM851990 QUI851980:QUI851990 REE851980:REE851990 ROA851980:ROA851990 RXW851980:RXW851990 SHS851980:SHS851990 SRO851980:SRO851990 TBK851980:TBK851990 TLG851980:TLG851990 TVC851980:TVC851990 UEY851980:UEY851990 UOU851980:UOU851990 UYQ851980:UYQ851990 VIM851980:VIM851990 VSI851980:VSI851990 WCE851980:WCE851990 WMA851980:WMA851990 WVW851980:WVW851990 P917516:P917526 JK917516:JK917526 TG917516:TG917526 ADC917516:ADC917526 AMY917516:AMY917526 AWU917516:AWU917526 BGQ917516:BGQ917526 BQM917516:BQM917526 CAI917516:CAI917526 CKE917516:CKE917526 CUA917516:CUA917526 DDW917516:DDW917526 DNS917516:DNS917526 DXO917516:DXO917526 EHK917516:EHK917526 ERG917516:ERG917526 FBC917516:FBC917526 FKY917516:FKY917526 FUU917516:FUU917526 GEQ917516:GEQ917526 GOM917516:GOM917526 GYI917516:GYI917526 HIE917516:HIE917526 HSA917516:HSA917526 IBW917516:IBW917526 ILS917516:ILS917526 IVO917516:IVO917526 JFK917516:JFK917526 JPG917516:JPG917526 JZC917516:JZC917526 KIY917516:KIY917526 KSU917516:KSU917526 LCQ917516:LCQ917526 LMM917516:LMM917526 LWI917516:LWI917526 MGE917516:MGE917526 MQA917516:MQA917526 MZW917516:MZW917526 NJS917516:NJS917526 NTO917516:NTO917526 ODK917516:ODK917526 ONG917516:ONG917526 OXC917516:OXC917526 PGY917516:PGY917526 PQU917516:PQU917526 QAQ917516:QAQ917526 QKM917516:QKM917526 QUI917516:QUI917526 REE917516:REE917526 ROA917516:ROA917526 RXW917516:RXW917526 SHS917516:SHS917526 SRO917516:SRO917526 TBK917516:TBK917526 TLG917516:TLG917526 TVC917516:TVC917526 UEY917516:UEY917526 UOU917516:UOU917526 UYQ917516:UYQ917526 VIM917516:VIM917526 VSI917516:VSI917526 WCE917516:WCE917526 WMA917516:WMA917526 WVW917516:WVW917526 P983052:P983062 JK983052:JK983062 TG983052:TG983062 ADC983052:ADC983062 AMY983052:AMY983062 AWU983052:AWU983062 BGQ983052:BGQ983062 BQM983052:BQM983062 CAI983052:CAI983062 CKE983052:CKE983062 CUA983052:CUA983062 DDW983052:DDW983062 DNS983052:DNS983062 DXO983052:DXO983062 EHK983052:EHK983062 ERG983052:ERG983062 FBC983052:FBC983062 FKY983052:FKY983062 FUU983052:FUU983062 GEQ983052:GEQ983062 GOM983052:GOM983062 GYI983052:GYI983062 HIE983052:HIE983062 HSA983052:HSA983062 IBW983052:IBW983062 ILS983052:ILS983062 IVO983052:IVO983062 JFK983052:JFK983062 JPG983052:JPG983062 JZC983052:JZC983062 KIY983052:KIY983062 KSU983052:KSU983062 LCQ983052:LCQ983062 LMM983052:LMM983062 LWI983052:LWI983062 MGE983052:MGE983062 MQA983052:MQA983062 MZW983052:MZW983062 NJS983052:NJS983062 NTO983052:NTO983062 ODK983052:ODK983062 ONG983052:ONG983062 OXC983052:OXC983062 PGY983052:PGY983062 PQU983052:PQU983062 QAQ983052:QAQ983062 QKM983052:QKM983062 QUI983052:QUI983062 REE983052:REE983062 ROA983052:ROA983062 RXW983052:RXW983062 SHS983052:SHS983062 SRO983052:SRO983062 TBK983052:TBK983062 TLG983052:TLG983062 TVC983052:TVC983062 UEY983052:UEY983062 UOU983052:UOU983062 UYQ983052:UYQ983062 VIM983052:VIM983062 VSI983052:VSI983062 WCE983052:WCE983062 WMA983052:WMA983062 WVW13:WVW19 WMA13:WMA19 WCE13:WCE19 VSI13:VSI19 VIM13:VIM19 UYQ13:UYQ19 UOU13:UOU19 UEY13:UEY19 TVC13:TVC19 TLG13:TLG19 TBK13:TBK19 SRO13:SRO19 SHS13:SHS19 RXW13:RXW19 ROA13:ROA19 REE13:REE19 QUI13:QUI19 QKM13:QKM19 QAQ13:QAQ19 PQU13:PQU19 PGY13:PGY19 OXC13:OXC19 ONG13:ONG19 ODK13:ODK19 NTO13:NTO19 NJS13:NJS19 MZW13:MZW19 MQA13:MQA19 MGE13:MGE19 LWI13:LWI19 LMM13:LMM19 LCQ13:LCQ19 KSU13:KSU19 KIY13:KIY19 JZC13:JZC19 JPG13:JPG19 JFK13:JFK19 IVO13:IVO19 ILS13:ILS19 IBW13:IBW19 HSA13:HSA19 HIE13:HIE19 GYI13:GYI19 GOM13:GOM19 GEQ13:GEQ19 FUU13:FUU19 FKY13:FKY19 FBC13:FBC19 ERG13:ERG19 EHK13:EHK19 DXO13:DXO19 DNS13:DNS19 DDW13:DDW19 CUA13:CUA19 CKE13:CKE19 CAI13:CAI19 BQM13:BQM19 BGQ13:BGQ19 AWU13:AWU19 AMY13:AMY19 ADC13:ADC19 TG13:TG19 JK13:JK19 JK21:JK22 JK9:JK11 TG9:TG11 ADC9:ADC11 AMY9:AMY11 AWU9:AWU11 BGQ9:BGQ11 BQM9:BQM11 CAI9:CAI11 CKE9:CKE11 CUA9:CUA11 DDW9:DDW11 DNS9:DNS11 DXO9:DXO11 EHK9:EHK11 ERG9:ERG11 FBC9:FBC11 FKY9:FKY11 FUU9:FUU11 GEQ9:GEQ11 GOM9:GOM11 GYI9:GYI11 HIE9:HIE11 HSA9:HSA11 IBW9:IBW11 ILS9:ILS11 IVO9:IVO11 JFK9:JFK11 JPG9:JPG11 JZC9:JZC11 KIY9:KIY11 KSU9:KSU11 LCQ9:LCQ11 LMM9:LMM11 LWI9:LWI11 MGE9:MGE11 MQA9:MQA11 MZW9:MZW11 NJS9:NJS11 NTO9:NTO11 ODK9:ODK11 ONG9:ONG11 OXC9:OXC11 PGY9:PGY11 PQU9:PQU11 QAQ9:QAQ11 QKM9:QKM11 QUI9:QUI11 REE9:REE11 ROA9:ROA11 RXW9:RXW11 SHS9:SHS11 SRO9:SRO11 TBK9:TBK11 TLG9:TLG11 TVC9:TVC11 UEY9:UEY11 UOU9:UOU11 UYQ9:UYQ11 VIM9:VIM11 VSI9:VSI11 WCE9:WCE11 WMA9:WMA11 WVW9:WVW11 P9:P11 P13:P19" xr:uid="{00000000-0002-0000-0800-000000000000}">
      <formula1>"100,60,25,10"</formula1>
    </dataValidation>
    <dataValidation type="list" allowBlank="1" showInputMessage="1" showErrorMessage="1" promptTitle="NIVEL DE DEFICIENCIA" prompt="10: Pel. con consec. muy signi. o la eficacia del conjunto de medidas es nula, o ambos._x000a_6: Pel. con consec. signi. o la eficacia del conjunto de medidas es baja, o ambos._x000a_2: Pel con consec. poco signi. o la eficacia del conjunto de medidas es moderada. " sqref="WVS983052:WVS983062 TC21:TC22 ACY21:ACY22 AMU21:AMU22 AWQ21:AWQ22 BGM21:BGM22 BQI21:BQI22 CAE21:CAE22 CKA21:CKA22 CTW21:CTW22 DDS21:DDS22 DNO21:DNO22 DXK21:DXK22 EHG21:EHG22 ERC21:ERC22 FAY21:FAY22 FKU21:FKU22 FUQ21:FUQ22 GEM21:GEM22 GOI21:GOI22 GYE21:GYE22 HIA21:HIA22 HRW21:HRW22 IBS21:IBS22 ILO21:ILO22 IVK21:IVK22 JFG21:JFG22 JPC21:JPC22 JYY21:JYY22 KIU21:KIU22 KSQ21:KSQ22 LCM21:LCM22 LMI21:LMI22 LWE21:LWE22 MGA21:MGA22 MPW21:MPW22 MZS21:MZS22 NJO21:NJO22 NTK21:NTK22 ODG21:ODG22 ONC21:ONC22 OWY21:OWY22 PGU21:PGU22 PQQ21:PQQ22 QAM21:QAM22 QKI21:QKI22 QUE21:QUE22 REA21:REA22 RNW21:RNW22 RXS21:RXS22 SHO21:SHO22 SRK21:SRK22 TBG21:TBG22 TLC21:TLC22 TUY21:TUY22 UEU21:UEU22 UOQ21:UOQ22 UYM21:UYM22 VII21:VII22 VSE21:VSE22 WCA21:WCA22 WLW21:WLW22 WVS21:WVS22 L21:L22 L65548:L65558 JG65548:JG65558 TC65548:TC65558 ACY65548:ACY65558 AMU65548:AMU65558 AWQ65548:AWQ65558 BGM65548:BGM65558 BQI65548:BQI65558 CAE65548:CAE65558 CKA65548:CKA65558 CTW65548:CTW65558 DDS65548:DDS65558 DNO65548:DNO65558 DXK65548:DXK65558 EHG65548:EHG65558 ERC65548:ERC65558 FAY65548:FAY65558 FKU65548:FKU65558 FUQ65548:FUQ65558 GEM65548:GEM65558 GOI65548:GOI65558 GYE65548:GYE65558 HIA65548:HIA65558 HRW65548:HRW65558 IBS65548:IBS65558 ILO65548:ILO65558 IVK65548:IVK65558 JFG65548:JFG65558 JPC65548:JPC65558 JYY65548:JYY65558 KIU65548:KIU65558 KSQ65548:KSQ65558 LCM65548:LCM65558 LMI65548:LMI65558 LWE65548:LWE65558 MGA65548:MGA65558 MPW65548:MPW65558 MZS65548:MZS65558 NJO65548:NJO65558 NTK65548:NTK65558 ODG65548:ODG65558 ONC65548:ONC65558 OWY65548:OWY65558 PGU65548:PGU65558 PQQ65548:PQQ65558 QAM65548:QAM65558 QKI65548:QKI65558 QUE65548:QUE65558 REA65548:REA65558 RNW65548:RNW65558 RXS65548:RXS65558 SHO65548:SHO65558 SRK65548:SRK65558 TBG65548:TBG65558 TLC65548:TLC65558 TUY65548:TUY65558 UEU65548:UEU65558 UOQ65548:UOQ65558 UYM65548:UYM65558 VII65548:VII65558 VSE65548:VSE65558 WCA65548:WCA65558 WLW65548:WLW65558 WVS65548:WVS65558 L131084:L131094 JG131084:JG131094 TC131084:TC131094 ACY131084:ACY131094 AMU131084:AMU131094 AWQ131084:AWQ131094 BGM131084:BGM131094 BQI131084:BQI131094 CAE131084:CAE131094 CKA131084:CKA131094 CTW131084:CTW131094 DDS131084:DDS131094 DNO131084:DNO131094 DXK131084:DXK131094 EHG131084:EHG131094 ERC131084:ERC131094 FAY131084:FAY131094 FKU131084:FKU131094 FUQ131084:FUQ131094 GEM131084:GEM131094 GOI131084:GOI131094 GYE131084:GYE131094 HIA131084:HIA131094 HRW131084:HRW131094 IBS131084:IBS131094 ILO131084:ILO131094 IVK131084:IVK131094 JFG131084:JFG131094 JPC131084:JPC131094 JYY131084:JYY131094 KIU131084:KIU131094 KSQ131084:KSQ131094 LCM131084:LCM131094 LMI131084:LMI131094 LWE131084:LWE131094 MGA131084:MGA131094 MPW131084:MPW131094 MZS131084:MZS131094 NJO131084:NJO131094 NTK131084:NTK131094 ODG131084:ODG131094 ONC131084:ONC131094 OWY131084:OWY131094 PGU131084:PGU131094 PQQ131084:PQQ131094 QAM131084:QAM131094 QKI131084:QKI131094 QUE131084:QUE131094 REA131084:REA131094 RNW131084:RNW131094 RXS131084:RXS131094 SHO131084:SHO131094 SRK131084:SRK131094 TBG131084:TBG131094 TLC131084:TLC131094 TUY131084:TUY131094 UEU131084:UEU131094 UOQ131084:UOQ131094 UYM131084:UYM131094 VII131084:VII131094 VSE131084:VSE131094 WCA131084:WCA131094 WLW131084:WLW131094 WVS131084:WVS131094 L196620:L196630 JG196620:JG196630 TC196620:TC196630 ACY196620:ACY196630 AMU196620:AMU196630 AWQ196620:AWQ196630 BGM196620:BGM196630 BQI196620:BQI196630 CAE196620:CAE196630 CKA196620:CKA196630 CTW196620:CTW196630 DDS196620:DDS196630 DNO196620:DNO196630 DXK196620:DXK196630 EHG196620:EHG196630 ERC196620:ERC196630 FAY196620:FAY196630 FKU196620:FKU196630 FUQ196620:FUQ196630 GEM196620:GEM196630 GOI196620:GOI196630 GYE196620:GYE196630 HIA196620:HIA196630 HRW196620:HRW196630 IBS196620:IBS196630 ILO196620:ILO196630 IVK196620:IVK196630 JFG196620:JFG196630 JPC196620:JPC196630 JYY196620:JYY196630 KIU196620:KIU196630 KSQ196620:KSQ196630 LCM196620:LCM196630 LMI196620:LMI196630 LWE196620:LWE196630 MGA196620:MGA196630 MPW196620:MPW196630 MZS196620:MZS196630 NJO196620:NJO196630 NTK196620:NTK196630 ODG196620:ODG196630 ONC196620:ONC196630 OWY196620:OWY196630 PGU196620:PGU196630 PQQ196620:PQQ196630 QAM196620:QAM196630 QKI196620:QKI196630 QUE196620:QUE196630 REA196620:REA196630 RNW196620:RNW196630 RXS196620:RXS196630 SHO196620:SHO196630 SRK196620:SRK196630 TBG196620:TBG196630 TLC196620:TLC196630 TUY196620:TUY196630 UEU196620:UEU196630 UOQ196620:UOQ196630 UYM196620:UYM196630 VII196620:VII196630 VSE196620:VSE196630 WCA196620:WCA196630 WLW196620:WLW196630 WVS196620:WVS196630 L262156:L262166 JG262156:JG262166 TC262156:TC262166 ACY262156:ACY262166 AMU262156:AMU262166 AWQ262156:AWQ262166 BGM262156:BGM262166 BQI262156:BQI262166 CAE262156:CAE262166 CKA262156:CKA262166 CTW262156:CTW262166 DDS262156:DDS262166 DNO262156:DNO262166 DXK262156:DXK262166 EHG262156:EHG262166 ERC262156:ERC262166 FAY262156:FAY262166 FKU262156:FKU262166 FUQ262156:FUQ262166 GEM262156:GEM262166 GOI262156:GOI262166 GYE262156:GYE262166 HIA262156:HIA262166 HRW262156:HRW262166 IBS262156:IBS262166 ILO262156:ILO262166 IVK262156:IVK262166 JFG262156:JFG262166 JPC262156:JPC262166 JYY262156:JYY262166 KIU262156:KIU262166 KSQ262156:KSQ262166 LCM262156:LCM262166 LMI262156:LMI262166 LWE262156:LWE262166 MGA262156:MGA262166 MPW262156:MPW262166 MZS262156:MZS262166 NJO262156:NJO262166 NTK262156:NTK262166 ODG262156:ODG262166 ONC262156:ONC262166 OWY262156:OWY262166 PGU262156:PGU262166 PQQ262156:PQQ262166 QAM262156:QAM262166 QKI262156:QKI262166 QUE262156:QUE262166 REA262156:REA262166 RNW262156:RNW262166 RXS262156:RXS262166 SHO262156:SHO262166 SRK262156:SRK262166 TBG262156:TBG262166 TLC262156:TLC262166 TUY262156:TUY262166 UEU262156:UEU262166 UOQ262156:UOQ262166 UYM262156:UYM262166 VII262156:VII262166 VSE262156:VSE262166 WCA262156:WCA262166 WLW262156:WLW262166 WVS262156:WVS262166 L327692:L327702 JG327692:JG327702 TC327692:TC327702 ACY327692:ACY327702 AMU327692:AMU327702 AWQ327692:AWQ327702 BGM327692:BGM327702 BQI327692:BQI327702 CAE327692:CAE327702 CKA327692:CKA327702 CTW327692:CTW327702 DDS327692:DDS327702 DNO327692:DNO327702 DXK327692:DXK327702 EHG327692:EHG327702 ERC327692:ERC327702 FAY327692:FAY327702 FKU327692:FKU327702 FUQ327692:FUQ327702 GEM327692:GEM327702 GOI327692:GOI327702 GYE327692:GYE327702 HIA327692:HIA327702 HRW327692:HRW327702 IBS327692:IBS327702 ILO327692:ILO327702 IVK327692:IVK327702 JFG327692:JFG327702 JPC327692:JPC327702 JYY327692:JYY327702 KIU327692:KIU327702 KSQ327692:KSQ327702 LCM327692:LCM327702 LMI327692:LMI327702 LWE327692:LWE327702 MGA327692:MGA327702 MPW327692:MPW327702 MZS327692:MZS327702 NJO327692:NJO327702 NTK327692:NTK327702 ODG327692:ODG327702 ONC327692:ONC327702 OWY327692:OWY327702 PGU327692:PGU327702 PQQ327692:PQQ327702 QAM327692:QAM327702 QKI327692:QKI327702 QUE327692:QUE327702 REA327692:REA327702 RNW327692:RNW327702 RXS327692:RXS327702 SHO327692:SHO327702 SRK327692:SRK327702 TBG327692:TBG327702 TLC327692:TLC327702 TUY327692:TUY327702 UEU327692:UEU327702 UOQ327692:UOQ327702 UYM327692:UYM327702 VII327692:VII327702 VSE327692:VSE327702 WCA327692:WCA327702 WLW327692:WLW327702 WVS327692:WVS327702 L393228:L393238 JG393228:JG393238 TC393228:TC393238 ACY393228:ACY393238 AMU393228:AMU393238 AWQ393228:AWQ393238 BGM393228:BGM393238 BQI393228:BQI393238 CAE393228:CAE393238 CKA393228:CKA393238 CTW393228:CTW393238 DDS393228:DDS393238 DNO393228:DNO393238 DXK393228:DXK393238 EHG393228:EHG393238 ERC393228:ERC393238 FAY393228:FAY393238 FKU393228:FKU393238 FUQ393228:FUQ393238 GEM393228:GEM393238 GOI393228:GOI393238 GYE393228:GYE393238 HIA393228:HIA393238 HRW393228:HRW393238 IBS393228:IBS393238 ILO393228:ILO393238 IVK393228:IVK393238 JFG393228:JFG393238 JPC393228:JPC393238 JYY393228:JYY393238 KIU393228:KIU393238 KSQ393228:KSQ393238 LCM393228:LCM393238 LMI393228:LMI393238 LWE393228:LWE393238 MGA393228:MGA393238 MPW393228:MPW393238 MZS393228:MZS393238 NJO393228:NJO393238 NTK393228:NTK393238 ODG393228:ODG393238 ONC393228:ONC393238 OWY393228:OWY393238 PGU393228:PGU393238 PQQ393228:PQQ393238 QAM393228:QAM393238 QKI393228:QKI393238 QUE393228:QUE393238 REA393228:REA393238 RNW393228:RNW393238 RXS393228:RXS393238 SHO393228:SHO393238 SRK393228:SRK393238 TBG393228:TBG393238 TLC393228:TLC393238 TUY393228:TUY393238 UEU393228:UEU393238 UOQ393228:UOQ393238 UYM393228:UYM393238 VII393228:VII393238 VSE393228:VSE393238 WCA393228:WCA393238 WLW393228:WLW393238 WVS393228:WVS393238 L458764:L458774 JG458764:JG458774 TC458764:TC458774 ACY458764:ACY458774 AMU458764:AMU458774 AWQ458764:AWQ458774 BGM458764:BGM458774 BQI458764:BQI458774 CAE458764:CAE458774 CKA458764:CKA458774 CTW458764:CTW458774 DDS458764:DDS458774 DNO458764:DNO458774 DXK458764:DXK458774 EHG458764:EHG458774 ERC458764:ERC458774 FAY458764:FAY458774 FKU458764:FKU458774 FUQ458764:FUQ458774 GEM458764:GEM458774 GOI458764:GOI458774 GYE458764:GYE458774 HIA458764:HIA458774 HRW458764:HRW458774 IBS458764:IBS458774 ILO458764:ILO458774 IVK458764:IVK458774 JFG458764:JFG458774 JPC458764:JPC458774 JYY458764:JYY458774 KIU458764:KIU458774 KSQ458764:KSQ458774 LCM458764:LCM458774 LMI458764:LMI458774 LWE458764:LWE458774 MGA458764:MGA458774 MPW458764:MPW458774 MZS458764:MZS458774 NJO458764:NJO458774 NTK458764:NTK458774 ODG458764:ODG458774 ONC458764:ONC458774 OWY458764:OWY458774 PGU458764:PGU458774 PQQ458764:PQQ458774 QAM458764:QAM458774 QKI458764:QKI458774 QUE458764:QUE458774 REA458764:REA458774 RNW458764:RNW458774 RXS458764:RXS458774 SHO458764:SHO458774 SRK458764:SRK458774 TBG458764:TBG458774 TLC458764:TLC458774 TUY458764:TUY458774 UEU458764:UEU458774 UOQ458764:UOQ458774 UYM458764:UYM458774 VII458764:VII458774 VSE458764:VSE458774 WCA458764:WCA458774 WLW458764:WLW458774 WVS458764:WVS458774 L524300:L524310 JG524300:JG524310 TC524300:TC524310 ACY524300:ACY524310 AMU524300:AMU524310 AWQ524300:AWQ524310 BGM524300:BGM524310 BQI524300:BQI524310 CAE524300:CAE524310 CKA524300:CKA524310 CTW524300:CTW524310 DDS524300:DDS524310 DNO524300:DNO524310 DXK524300:DXK524310 EHG524300:EHG524310 ERC524300:ERC524310 FAY524300:FAY524310 FKU524300:FKU524310 FUQ524300:FUQ524310 GEM524300:GEM524310 GOI524300:GOI524310 GYE524300:GYE524310 HIA524300:HIA524310 HRW524300:HRW524310 IBS524300:IBS524310 ILO524300:ILO524310 IVK524300:IVK524310 JFG524300:JFG524310 JPC524300:JPC524310 JYY524300:JYY524310 KIU524300:KIU524310 KSQ524300:KSQ524310 LCM524300:LCM524310 LMI524300:LMI524310 LWE524300:LWE524310 MGA524300:MGA524310 MPW524300:MPW524310 MZS524300:MZS524310 NJO524300:NJO524310 NTK524300:NTK524310 ODG524300:ODG524310 ONC524300:ONC524310 OWY524300:OWY524310 PGU524300:PGU524310 PQQ524300:PQQ524310 QAM524300:QAM524310 QKI524300:QKI524310 QUE524300:QUE524310 REA524300:REA524310 RNW524300:RNW524310 RXS524300:RXS524310 SHO524300:SHO524310 SRK524300:SRK524310 TBG524300:TBG524310 TLC524300:TLC524310 TUY524300:TUY524310 UEU524300:UEU524310 UOQ524300:UOQ524310 UYM524300:UYM524310 VII524300:VII524310 VSE524300:VSE524310 WCA524300:WCA524310 WLW524300:WLW524310 WVS524300:WVS524310 L589836:L589846 JG589836:JG589846 TC589836:TC589846 ACY589836:ACY589846 AMU589836:AMU589846 AWQ589836:AWQ589846 BGM589836:BGM589846 BQI589836:BQI589846 CAE589836:CAE589846 CKA589836:CKA589846 CTW589836:CTW589846 DDS589836:DDS589846 DNO589836:DNO589846 DXK589836:DXK589846 EHG589836:EHG589846 ERC589836:ERC589846 FAY589836:FAY589846 FKU589836:FKU589846 FUQ589836:FUQ589846 GEM589836:GEM589846 GOI589836:GOI589846 GYE589836:GYE589846 HIA589836:HIA589846 HRW589836:HRW589846 IBS589836:IBS589846 ILO589836:ILO589846 IVK589836:IVK589846 JFG589836:JFG589846 JPC589836:JPC589846 JYY589836:JYY589846 KIU589836:KIU589846 KSQ589836:KSQ589846 LCM589836:LCM589846 LMI589836:LMI589846 LWE589836:LWE589846 MGA589836:MGA589846 MPW589836:MPW589846 MZS589836:MZS589846 NJO589836:NJO589846 NTK589836:NTK589846 ODG589836:ODG589846 ONC589836:ONC589846 OWY589836:OWY589846 PGU589836:PGU589846 PQQ589836:PQQ589846 QAM589836:QAM589846 QKI589836:QKI589846 QUE589836:QUE589846 REA589836:REA589846 RNW589836:RNW589846 RXS589836:RXS589846 SHO589836:SHO589846 SRK589836:SRK589846 TBG589836:TBG589846 TLC589836:TLC589846 TUY589836:TUY589846 UEU589836:UEU589846 UOQ589836:UOQ589846 UYM589836:UYM589846 VII589836:VII589846 VSE589836:VSE589846 WCA589836:WCA589846 WLW589836:WLW589846 WVS589836:WVS589846 L655372:L655382 JG655372:JG655382 TC655372:TC655382 ACY655372:ACY655382 AMU655372:AMU655382 AWQ655372:AWQ655382 BGM655372:BGM655382 BQI655372:BQI655382 CAE655372:CAE655382 CKA655372:CKA655382 CTW655372:CTW655382 DDS655372:DDS655382 DNO655372:DNO655382 DXK655372:DXK655382 EHG655372:EHG655382 ERC655372:ERC655382 FAY655372:FAY655382 FKU655372:FKU655382 FUQ655372:FUQ655382 GEM655372:GEM655382 GOI655372:GOI655382 GYE655372:GYE655382 HIA655372:HIA655382 HRW655372:HRW655382 IBS655372:IBS655382 ILO655372:ILO655382 IVK655372:IVK655382 JFG655372:JFG655382 JPC655372:JPC655382 JYY655372:JYY655382 KIU655372:KIU655382 KSQ655372:KSQ655382 LCM655372:LCM655382 LMI655372:LMI655382 LWE655372:LWE655382 MGA655372:MGA655382 MPW655372:MPW655382 MZS655372:MZS655382 NJO655372:NJO655382 NTK655372:NTK655382 ODG655372:ODG655382 ONC655372:ONC655382 OWY655372:OWY655382 PGU655372:PGU655382 PQQ655372:PQQ655382 QAM655372:QAM655382 QKI655372:QKI655382 QUE655372:QUE655382 REA655372:REA655382 RNW655372:RNW655382 RXS655372:RXS655382 SHO655372:SHO655382 SRK655372:SRK655382 TBG655372:TBG655382 TLC655372:TLC655382 TUY655372:TUY655382 UEU655372:UEU655382 UOQ655372:UOQ655382 UYM655372:UYM655382 VII655372:VII655382 VSE655372:VSE655382 WCA655372:WCA655382 WLW655372:WLW655382 WVS655372:WVS655382 L720908:L720918 JG720908:JG720918 TC720908:TC720918 ACY720908:ACY720918 AMU720908:AMU720918 AWQ720908:AWQ720918 BGM720908:BGM720918 BQI720908:BQI720918 CAE720908:CAE720918 CKA720908:CKA720918 CTW720908:CTW720918 DDS720908:DDS720918 DNO720908:DNO720918 DXK720908:DXK720918 EHG720908:EHG720918 ERC720908:ERC720918 FAY720908:FAY720918 FKU720908:FKU720918 FUQ720908:FUQ720918 GEM720908:GEM720918 GOI720908:GOI720918 GYE720908:GYE720918 HIA720908:HIA720918 HRW720908:HRW720918 IBS720908:IBS720918 ILO720908:ILO720918 IVK720908:IVK720918 JFG720908:JFG720918 JPC720908:JPC720918 JYY720908:JYY720918 KIU720908:KIU720918 KSQ720908:KSQ720918 LCM720908:LCM720918 LMI720908:LMI720918 LWE720908:LWE720918 MGA720908:MGA720918 MPW720908:MPW720918 MZS720908:MZS720918 NJO720908:NJO720918 NTK720908:NTK720918 ODG720908:ODG720918 ONC720908:ONC720918 OWY720908:OWY720918 PGU720908:PGU720918 PQQ720908:PQQ720918 QAM720908:QAM720918 QKI720908:QKI720918 QUE720908:QUE720918 REA720908:REA720918 RNW720908:RNW720918 RXS720908:RXS720918 SHO720908:SHO720918 SRK720908:SRK720918 TBG720908:TBG720918 TLC720908:TLC720918 TUY720908:TUY720918 UEU720908:UEU720918 UOQ720908:UOQ720918 UYM720908:UYM720918 VII720908:VII720918 VSE720908:VSE720918 WCA720908:WCA720918 WLW720908:WLW720918 WVS720908:WVS720918 L786444:L786454 JG786444:JG786454 TC786444:TC786454 ACY786444:ACY786454 AMU786444:AMU786454 AWQ786444:AWQ786454 BGM786444:BGM786454 BQI786444:BQI786454 CAE786444:CAE786454 CKA786444:CKA786454 CTW786444:CTW786454 DDS786444:DDS786454 DNO786444:DNO786454 DXK786444:DXK786454 EHG786444:EHG786454 ERC786444:ERC786454 FAY786444:FAY786454 FKU786444:FKU786454 FUQ786444:FUQ786454 GEM786444:GEM786454 GOI786444:GOI786454 GYE786444:GYE786454 HIA786444:HIA786454 HRW786444:HRW786454 IBS786444:IBS786454 ILO786444:ILO786454 IVK786444:IVK786454 JFG786444:JFG786454 JPC786444:JPC786454 JYY786444:JYY786454 KIU786444:KIU786454 KSQ786444:KSQ786454 LCM786444:LCM786454 LMI786444:LMI786454 LWE786444:LWE786454 MGA786444:MGA786454 MPW786444:MPW786454 MZS786444:MZS786454 NJO786444:NJO786454 NTK786444:NTK786454 ODG786444:ODG786454 ONC786444:ONC786454 OWY786444:OWY786454 PGU786444:PGU786454 PQQ786444:PQQ786454 QAM786444:QAM786454 QKI786444:QKI786454 QUE786444:QUE786454 REA786444:REA786454 RNW786444:RNW786454 RXS786444:RXS786454 SHO786444:SHO786454 SRK786444:SRK786454 TBG786444:TBG786454 TLC786444:TLC786454 TUY786444:TUY786454 UEU786444:UEU786454 UOQ786444:UOQ786454 UYM786444:UYM786454 VII786444:VII786454 VSE786444:VSE786454 WCA786444:WCA786454 WLW786444:WLW786454 WVS786444:WVS786454 L851980:L851990 JG851980:JG851990 TC851980:TC851990 ACY851980:ACY851990 AMU851980:AMU851990 AWQ851980:AWQ851990 BGM851980:BGM851990 BQI851980:BQI851990 CAE851980:CAE851990 CKA851980:CKA851990 CTW851980:CTW851990 DDS851980:DDS851990 DNO851980:DNO851990 DXK851980:DXK851990 EHG851980:EHG851990 ERC851980:ERC851990 FAY851980:FAY851990 FKU851980:FKU851990 FUQ851980:FUQ851990 GEM851980:GEM851990 GOI851980:GOI851990 GYE851980:GYE851990 HIA851980:HIA851990 HRW851980:HRW851990 IBS851980:IBS851990 ILO851980:ILO851990 IVK851980:IVK851990 JFG851980:JFG851990 JPC851980:JPC851990 JYY851980:JYY851990 KIU851980:KIU851990 KSQ851980:KSQ851990 LCM851980:LCM851990 LMI851980:LMI851990 LWE851980:LWE851990 MGA851980:MGA851990 MPW851980:MPW851990 MZS851980:MZS851990 NJO851980:NJO851990 NTK851980:NTK851990 ODG851980:ODG851990 ONC851980:ONC851990 OWY851980:OWY851990 PGU851980:PGU851990 PQQ851980:PQQ851990 QAM851980:QAM851990 QKI851980:QKI851990 QUE851980:QUE851990 REA851980:REA851990 RNW851980:RNW851990 RXS851980:RXS851990 SHO851980:SHO851990 SRK851980:SRK851990 TBG851980:TBG851990 TLC851980:TLC851990 TUY851980:TUY851990 UEU851980:UEU851990 UOQ851980:UOQ851990 UYM851980:UYM851990 VII851980:VII851990 VSE851980:VSE851990 WCA851980:WCA851990 WLW851980:WLW851990 WVS851980:WVS851990 L917516:L917526 JG917516:JG917526 TC917516:TC917526 ACY917516:ACY917526 AMU917516:AMU917526 AWQ917516:AWQ917526 BGM917516:BGM917526 BQI917516:BQI917526 CAE917516:CAE917526 CKA917516:CKA917526 CTW917516:CTW917526 DDS917516:DDS917526 DNO917516:DNO917526 DXK917516:DXK917526 EHG917516:EHG917526 ERC917516:ERC917526 FAY917516:FAY917526 FKU917516:FKU917526 FUQ917516:FUQ917526 GEM917516:GEM917526 GOI917516:GOI917526 GYE917516:GYE917526 HIA917516:HIA917526 HRW917516:HRW917526 IBS917516:IBS917526 ILO917516:ILO917526 IVK917516:IVK917526 JFG917516:JFG917526 JPC917516:JPC917526 JYY917516:JYY917526 KIU917516:KIU917526 KSQ917516:KSQ917526 LCM917516:LCM917526 LMI917516:LMI917526 LWE917516:LWE917526 MGA917516:MGA917526 MPW917516:MPW917526 MZS917516:MZS917526 NJO917516:NJO917526 NTK917516:NTK917526 ODG917516:ODG917526 ONC917516:ONC917526 OWY917516:OWY917526 PGU917516:PGU917526 PQQ917516:PQQ917526 QAM917516:QAM917526 QKI917516:QKI917526 QUE917516:QUE917526 REA917516:REA917526 RNW917516:RNW917526 RXS917516:RXS917526 SHO917516:SHO917526 SRK917516:SRK917526 TBG917516:TBG917526 TLC917516:TLC917526 TUY917516:TUY917526 UEU917516:UEU917526 UOQ917516:UOQ917526 UYM917516:UYM917526 VII917516:VII917526 VSE917516:VSE917526 WCA917516:WCA917526 WLW917516:WLW917526 WVS917516:WVS917526 L983052:L983062 JG983052:JG983062 TC983052:TC983062 ACY983052:ACY983062 AMU983052:AMU983062 AWQ983052:AWQ983062 BGM983052:BGM983062 BQI983052:BQI983062 CAE983052:CAE983062 CKA983052:CKA983062 CTW983052:CTW983062 DDS983052:DDS983062 DNO983052:DNO983062 DXK983052:DXK983062 EHG983052:EHG983062 ERC983052:ERC983062 FAY983052:FAY983062 FKU983052:FKU983062 FUQ983052:FUQ983062 GEM983052:GEM983062 GOI983052:GOI983062 GYE983052:GYE983062 HIA983052:HIA983062 HRW983052:HRW983062 IBS983052:IBS983062 ILO983052:ILO983062 IVK983052:IVK983062 JFG983052:JFG983062 JPC983052:JPC983062 JYY983052:JYY983062 KIU983052:KIU983062 KSQ983052:KSQ983062 LCM983052:LCM983062 LMI983052:LMI983062 LWE983052:LWE983062 MGA983052:MGA983062 MPW983052:MPW983062 MZS983052:MZS983062 NJO983052:NJO983062 NTK983052:NTK983062 ODG983052:ODG983062 ONC983052:ONC983062 OWY983052:OWY983062 PGU983052:PGU983062 PQQ983052:PQQ983062 QAM983052:QAM983062 QKI983052:QKI983062 QUE983052:QUE983062 REA983052:REA983062 RNW983052:RNW983062 RXS983052:RXS983062 SHO983052:SHO983062 SRK983052:SRK983062 TBG983052:TBG983062 TLC983052:TLC983062 TUY983052:TUY983062 UEU983052:UEU983062 UOQ983052:UOQ983062 UYM983052:UYM983062 VII983052:VII983062 VSE983052:VSE983062 WCA983052:WCA983062 WLW983052:WLW983062 WVS13:WVS19 WLW13:WLW19 WCA13:WCA19 VSE13:VSE19 VII13:VII19 UYM13:UYM19 UOQ13:UOQ19 UEU13:UEU19 TUY13:TUY19 TLC13:TLC19 TBG13:TBG19 SRK13:SRK19 SHO13:SHO19 RXS13:RXS19 RNW13:RNW19 REA13:REA19 QUE13:QUE19 QKI13:QKI19 QAM13:QAM19 PQQ13:PQQ19 PGU13:PGU19 OWY13:OWY19 ONC13:ONC19 ODG13:ODG19 NTK13:NTK19 NJO13:NJO19 MZS13:MZS19 MPW13:MPW19 MGA13:MGA19 LWE13:LWE19 LMI13:LMI19 LCM13:LCM19 KSQ13:KSQ19 KIU13:KIU19 JYY13:JYY19 JPC13:JPC19 JFG13:JFG19 IVK13:IVK19 ILO13:ILO19 IBS13:IBS19 HRW13:HRW19 HIA13:HIA19 GYE13:GYE19 GOI13:GOI19 GEM13:GEM19 FUQ13:FUQ19 FKU13:FKU19 FAY13:FAY19 ERC13:ERC19 EHG13:EHG19 DXK13:DXK19 DNO13:DNO19 DDS13:DDS19 CTW13:CTW19 CKA13:CKA19 CAE13:CAE19 BQI13:BQI19 BGM13:BGM19 AWQ13:AWQ19 AMU13:AMU19 ACY13:ACY19 TC13:TC19 JG13:JG19 JG21:JG22 JG9:JG11 TC9:TC11 ACY9:ACY11 AMU9:AMU11 AWQ9:AWQ11 BGM9:BGM11 BQI9:BQI11 CAE9:CAE11 CKA9:CKA11 CTW9:CTW11 DDS9:DDS11 DNO9:DNO11 DXK9:DXK11 EHG9:EHG11 ERC9:ERC11 FAY9:FAY11 FKU9:FKU11 FUQ9:FUQ11 GEM9:GEM11 GOI9:GOI11 GYE9:GYE11 HIA9:HIA11 HRW9:HRW11 IBS9:IBS11 ILO9:ILO11 IVK9:IVK11 JFG9:JFG11 JPC9:JPC11 JYY9:JYY11 KIU9:KIU11 KSQ9:KSQ11 LCM9:LCM11 LMI9:LMI11 LWE9:LWE11 MGA9:MGA11 MPW9:MPW11 MZS9:MZS11 NJO9:NJO11 NTK9:NTK11 ODG9:ODG11 ONC9:ONC11 OWY9:OWY11 PGU9:PGU11 PQQ9:PQQ11 QAM9:QAM11 QKI9:QKI11 QUE9:QUE11 REA9:REA11 RNW9:RNW11 RXS9:RXS11 SHO9:SHO11 SRK9:SRK11 TBG9:TBG11 TLC9:TLC11 TUY9:TUY11 UEU9:UEU11 UOQ9:UOQ11 UYM9:UYM11 VII9:VII11 VSE9:VSE11 WCA9:WCA11 WLW9:WLW11 WVS9:WVS11 L9:L11 L13:L19" xr:uid="{00000000-0002-0000-0800-000001000000}">
      <formula1>"10,6,2"</formula1>
    </dataValidation>
    <dataValidation type="list" allowBlank="1" showInputMessage="1" showErrorMessage="1" promptTitle="NIVEL DE EXPOSICIÓN"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WVT983052:WVT98306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M21:M22 M65548:M65558 JH65548:JH65558 TD65548:TD65558 ACZ65548:ACZ65558 AMV65548:AMV65558 AWR65548:AWR65558 BGN65548:BGN65558 BQJ65548:BQJ65558 CAF65548:CAF65558 CKB65548:CKB65558 CTX65548:CTX65558 DDT65548:DDT65558 DNP65548:DNP65558 DXL65548:DXL65558 EHH65548:EHH65558 ERD65548:ERD65558 FAZ65548:FAZ65558 FKV65548:FKV65558 FUR65548:FUR65558 GEN65548:GEN65558 GOJ65548:GOJ65558 GYF65548:GYF65558 HIB65548:HIB65558 HRX65548:HRX65558 IBT65548:IBT65558 ILP65548:ILP65558 IVL65548:IVL65558 JFH65548:JFH65558 JPD65548:JPD65558 JYZ65548:JYZ65558 KIV65548:KIV65558 KSR65548:KSR65558 LCN65548:LCN65558 LMJ65548:LMJ65558 LWF65548:LWF65558 MGB65548:MGB65558 MPX65548:MPX65558 MZT65548:MZT65558 NJP65548:NJP65558 NTL65548:NTL65558 ODH65548:ODH65558 OND65548:OND65558 OWZ65548:OWZ65558 PGV65548:PGV65558 PQR65548:PQR65558 QAN65548:QAN65558 QKJ65548:QKJ65558 QUF65548:QUF65558 REB65548:REB65558 RNX65548:RNX65558 RXT65548:RXT65558 SHP65548:SHP65558 SRL65548:SRL65558 TBH65548:TBH65558 TLD65548:TLD65558 TUZ65548:TUZ65558 UEV65548:UEV65558 UOR65548:UOR65558 UYN65548:UYN65558 VIJ65548:VIJ65558 VSF65548:VSF65558 WCB65548:WCB65558 WLX65548:WLX65558 WVT65548:WVT65558 M131084:M131094 JH131084:JH131094 TD131084:TD131094 ACZ131084:ACZ131094 AMV131084:AMV131094 AWR131084:AWR131094 BGN131084:BGN131094 BQJ131084:BQJ131094 CAF131084:CAF131094 CKB131084:CKB131094 CTX131084:CTX131094 DDT131084:DDT131094 DNP131084:DNP131094 DXL131084:DXL131094 EHH131084:EHH131094 ERD131084:ERD131094 FAZ131084:FAZ131094 FKV131084:FKV131094 FUR131084:FUR131094 GEN131084:GEN131094 GOJ131084:GOJ131094 GYF131084:GYF131094 HIB131084:HIB131094 HRX131084:HRX131094 IBT131084:IBT131094 ILP131084:ILP131094 IVL131084:IVL131094 JFH131084:JFH131094 JPD131084:JPD131094 JYZ131084:JYZ131094 KIV131084:KIV131094 KSR131084:KSR131094 LCN131084:LCN131094 LMJ131084:LMJ131094 LWF131084:LWF131094 MGB131084:MGB131094 MPX131084:MPX131094 MZT131084:MZT131094 NJP131084:NJP131094 NTL131084:NTL131094 ODH131084:ODH131094 OND131084:OND131094 OWZ131084:OWZ131094 PGV131084:PGV131094 PQR131084:PQR131094 QAN131084:QAN131094 QKJ131084:QKJ131094 QUF131084:QUF131094 REB131084:REB131094 RNX131084:RNX131094 RXT131084:RXT131094 SHP131084:SHP131094 SRL131084:SRL131094 TBH131084:TBH131094 TLD131084:TLD131094 TUZ131084:TUZ131094 UEV131084:UEV131094 UOR131084:UOR131094 UYN131084:UYN131094 VIJ131084:VIJ131094 VSF131084:VSF131094 WCB131084:WCB131094 WLX131084:WLX131094 WVT131084:WVT131094 M196620:M196630 JH196620:JH196630 TD196620:TD196630 ACZ196620:ACZ196630 AMV196620:AMV196630 AWR196620:AWR196630 BGN196620:BGN196630 BQJ196620:BQJ196630 CAF196620:CAF196630 CKB196620:CKB196630 CTX196620:CTX196630 DDT196620:DDT196630 DNP196620:DNP196630 DXL196620:DXL196630 EHH196620:EHH196630 ERD196620:ERD196630 FAZ196620:FAZ196630 FKV196620:FKV196630 FUR196620:FUR196630 GEN196620:GEN196630 GOJ196620:GOJ196630 GYF196620:GYF196630 HIB196620:HIB196630 HRX196620:HRX196630 IBT196620:IBT196630 ILP196620:ILP196630 IVL196620:IVL196630 JFH196620:JFH196630 JPD196620:JPD196630 JYZ196620:JYZ196630 KIV196620:KIV196630 KSR196620:KSR196630 LCN196620:LCN196630 LMJ196620:LMJ196630 LWF196620:LWF196630 MGB196620:MGB196630 MPX196620:MPX196630 MZT196620:MZT196630 NJP196620:NJP196630 NTL196620:NTL196630 ODH196620:ODH196630 OND196620:OND196630 OWZ196620:OWZ196630 PGV196620:PGV196630 PQR196620:PQR196630 QAN196620:QAN196630 QKJ196620:QKJ196630 QUF196620:QUF196630 REB196620:REB196630 RNX196620:RNX196630 RXT196620:RXT196630 SHP196620:SHP196630 SRL196620:SRL196630 TBH196620:TBH196630 TLD196620:TLD196630 TUZ196620:TUZ196630 UEV196620:UEV196630 UOR196620:UOR196630 UYN196620:UYN196630 VIJ196620:VIJ196630 VSF196620:VSF196630 WCB196620:WCB196630 WLX196620:WLX196630 WVT196620:WVT196630 M262156:M262166 JH262156:JH262166 TD262156:TD262166 ACZ262156:ACZ262166 AMV262156:AMV262166 AWR262156:AWR262166 BGN262156:BGN262166 BQJ262156:BQJ262166 CAF262156:CAF262166 CKB262156:CKB262166 CTX262156:CTX262166 DDT262156:DDT262166 DNP262156:DNP262166 DXL262156:DXL262166 EHH262156:EHH262166 ERD262156:ERD262166 FAZ262156:FAZ262166 FKV262156:FKV262166 FUR262156:FUR262166 GEN262156:GEN262166 GOJ262156:GOJ262166 GYF262156:GYF262166 HIB262156:HIB262166 HRX262156:HRX262166 IBT262156:IBT262166 ILP262156:ILP262166 IVL262156:IVL262166 JFH262156:JFH262166 JPD262156:JPD262166 JYZ262156:JYZ262166 KIV262156:KIV262166 KSR262156:KSR262166 LCN262156:LCN262166 LMJ262156:LMJ262166 LWF262156:LWF262166 MGB262156:MGB262166 MPX262156:MPX262166 MZT262156:MZT262166 NJP262156:NJP262166 NTL262156:NTL262166 ODH262156:ODH262166 OND262156:OND262166 OWZ262156:OWZ262166 PGV262156:PGV262166 PQR262156:PQR262166 QAN262156:QAN262166 QKJ262156:QKJ262166 QUF262156:QUF262166 REB262156:REB262166 RNX262156:RNX262166 RXT262156:RXT262166 SHP262156:SHP262166 SRL262156:SRL262166 TBH262156:TBH262166 TLD262156:TLD262166 TUZ262156:TUZ262166 UEV262156:UEV262166 UOR262156:UOR262166 UYN262156:UYN262166 VIJ262156:VIJ262166 VSF262156:VSF262166 WCB262156:WCB262166 WLX262156:WLX262166 WVT262156:WVT262166 M327692:M327702 JH327692:JH327702 TD327692:TD327702 ACZ327692:ACZ327702 AMV327692:AMV327702 AWR327692:AWR327702 BGN327692:BGN327702 BQJ327692:BQJ327702 CAF327692:CAF327702 CKB327692:CKB327702 CTX327692:CTX327702 DDT327692:DDT327702 DNP327692:DNP327702 DXL327692:DXL327702 EHH327692:EHH327702 ERD327692:ERD327702 FAZ327692:FAZ327702 FKV327692:FKV327702 FUR327692:FUR327702 GEN327692:GEN327702 GOJ327692:GOJ327702 GYF327692:GYF327702 HIB327692:HIB327702 HRX327692:HRX327702 IBT327692:IBT327702 ILP327692:ILP327702 IVL327692:IVL327702 JFH327692:JFH327702 JPD327692:JPD327702 JYZ327692:JYZ327702 KIV327692:KIV327702 KSR327692:KSR327702 LCN327692:LCN327702 LMJ327692:LMJ327702 LWF327692:LWF327702 MGB327692:MGB327702 MPX327692:MPX327702 MZT327692:MZT327702 NJP327692:NJP327702 NTL327692:NTL327702 ODH327692:ODH327702 OND327692:OND327702 OWZ327692:OWZ327702 PGV327692:PGV327702 PQR327692:PQR327702 QAN327692:QAN327702 QKJ327692:QKJ327702 QUF327692:QUF327702 REB327692:REB327702 RNX327692:RNX327702 RXT327692:RXT327702 SHP327692:SHP327702 SRL327692:SRL327702 TBH327692:TBH327702 TLD327692:TLD327702 TUZ327692:TUZ327702 UEV327692:UEV327702 UOR327692:UOR327702 UYN327692:UYN327702 VIJ327692:VIJ327702 VSF327692:VSF327702 WCB327692:WCB327702 WLX327692:WLX327702 WVT327692:WVT327702 M393228:M393238 JH393228:JH393238 TD393228:TD393238 ACZ393228:ACZ393238 AMV393228:AMV393238 AWR393228:AWR393238 BGN393228:BGN393238 BQJ393228:BQJ393238 CAF393228:CAF393238 CKB393228:CKB393238 CTX393228:CTX393238 DDT393228:DDT393238 DNP393228:DNP393238 DXL393228:DXL393238 EHH393228:EHH393238 ERD393228:ERD393238 FAZ393228:FAZ393238 FKV393228:FKV393238 FUR393228:FUR393238 GEN393228:GEN393238 GOJ393228:GOJ393238 GYF393228:GYF393238 HIB393228:HIB393238 HRX393228:HRX393238 IBT393228:IBT393238 ILP393228:ILP393238 IVL393228:IVL393238 JFH393228:JFH393238 JPD393228:JPD393238 JYZ393228:JYZ393238 KIV393228:KIV393238 KSR393228:KSR393238 LCN393228:LCN393238 LMJ393228:LMJ393238 LWF393228:LWF393238 MGB393228:MGB393238 MPX393228:MPX393238 MZT393228:MZT393238 NJP393228:NJP393238 NTL393228:NTL393238 ODH393228:ODH393238 OND393228:OND393238 OWZ393228:OWZ393238 PGV393228:PGV393238 PQR393228:PQR393238 QAN393228:QAN393238 QKJ393228:QKJ393238 QUF393228:QUF393238 REB393228:REB393238 RNX393228:RNX393238 RXT393228:RXT393238 SHP393228:SHP393238 SRL393228:SRL393238 TBH393228:TBH393238 TLD393228:TLD393238 TUZ393228:TUZ393238 UEV393228:UEV393238 UOR393228:UOR393238 UYN393228:UYN393238 VIJ393228:VIJ393238 VSF393228:VSF393238 WCB393228:WCB393238 WLX393228:WLX393238 WVT393228:WVT393238 M458764:M458774 JH458764:JH458774 TD458764:TD458774 ACZ458764:ACZ458774 AMV458764:AMV458774 AWR458764:AWR458774 BGN458764:BGN458774 BQJ458764:BQJ458774 CAF458764:CAF458774 CKB458764:CKB458774 CTX458764:CTX458774 DDT458764:DDT458774 DNP458764:DNP458774 DXL458764:DXL458774 EHH458764:EHH458774 ERD458764:ERD458774 FAZ458764:FAZ458774 FKV458764:FKV458774 FUR458764:FUR458774 GEN458764:GEN458774 GOJ458764:GOJ458774 GYF458764:GYF458774 HIB458764:HIB458774 HRX458764:HRX458774 IBT458764:IBT458774 ILP458764:ILP458774 IVL458764:IVL458774 JFH458764:JFH458774 JPD458764:JPD458774 JYZ458764:JYZ458774 KIV458764:KIV458774 KSR458764:KSR458774 LCN458764:LCN458774 LMJ458764:LMJ458774 LWF458764:LWF458774 MGB458764:MGB458774 MPX458764:MPX458774 MZT458764:MZT458774 NJP458764:NJP458774 NTL458764:NTL458774 ODH458764:ODH458774 OND458764:OND458774 OWZ458764:OWZ458774 PGV458764:PGV458774 PQR458764:PQR458774 QAN458764:QAN458774 QKJ458764:QKJ458774 QUF458764:QUF458774 REB458764:REB458774 RNX458764:RNX458774 RXT458764:RXT458774 SHP458764:SHP458774 SRL458764:SRL458774 TBH458764:TBH458774 TLD458764:TLD458774 TUZ458764:TUZ458774 UEV458764:UEV458774 UOR458764:UOR458774 UYN458764:UYN458774 VIJ458764:VIJ458774 VSF458764:VSF458774 WCB458764:WCB458774 WLX458764:WLX458774 WVT458764:WVT458774 M524300:M524310 JH524300:JH524310 TD524300:TD524310 ACZ524300:ACZ524310 AMV524300:AMV524310 AWR524300:AWR524310 BGN524300:BGN524310 BQJ524300:BQJ524310 CAF524300:CAF524310 CKB524300:CKB524310 CTX524300:CTX524310 DDT524300:DDT524310 DNP524300:DNP524310 DXL524300:DXL524310 EHH524300:EHH524310 ERD524300:ERD524310 FAZ524300:FAZ524310 FKV524300:FKV524310 FUR524300:FUR524310 GEN524300:GEN524310 GOJ524300:GOJ524310 GYF524300:GYF524310 HIB524300:HIB524310 HRX524300:HRX524310 IBT524300:IBT524310 ILP524300:ILP524310 IVL524300:IVL524310 JFH524300:JFH524310 JPD524300:JPD524310 JYZ524300:JYZ524310 KIV524300:KIV524310 KSR524300:KSR524310 LCN524300:LCN524310 LMJ524300:LMJ524310 LWF524300:LWF524310 MGB524300:MGB524310 MPX524300:MPX524310 MZT524300:MZT524310 NJP524300:NJP524310 NTL524300:NTL524310 ODH524300:ODH524310 OND524300:OND524310 OWZ524300:OWZ524310 PGV524300:PGV524310 PQR524300:PQR524310 QAN524300:QAN524310 QKJ524300:QKJ524310 QUF524300:QUF524310 REB524300:REB524310 RNX524300:RNX524310 RXT524300:RXT524310 SHP524300:SHP524310 SRL524300:SRL524310 TBH524300:TBH524310 TLD524300:TLD524310 TUZ524300:TUZ524310 UEV524300:UEV524310 UOR524300:UOR524310 UYN524300:UYN524310 VIJ524300:VIJ524310 VSF524300:VSF524310 WCB524300:WCB524310 WLX524300:WLX524310 WVT524300:WVT524310 M589836:M589846 JH589836:JH589846 TD589836:TD589846 ACZ589836:ACZ589846 AMV589836:AMV589846 AWR589836:AWR589846 BGN589836:BGN589846 BQJ589836:BQJ589846 CAF589836:CAF589846 CKB589836:CKB589846 CTX589836:CTX589846 DDT589836:DDT589846 DNP589836:DNP589846 DXL589836:DXL589846 EHH589836:EHH589846 ERD589836:ERD589846 FAZ589836:FAZ589846 FKV589836:FKV589846 FUR589836:FUR589846 GEN589836:GEN589846 GOJ589836:GOJ589846 GYF589836:GYF589846 HIB589836:HIB589846 HRX589836:HRX589846 IBT589836:IBT589846 ILP589836:ILP589846 IVL589836:IVL589846 JFH589836:JFH589846 JPD589836:JPD589846 JYZ589836:JYZ589846 KIV589836:KIV589846 KSR589836:KSR589846 LCN589836:LCN589846 LMJ589836:LMJ589846 LWF589836:LWF589846 MGB589836:MGB589846 MPX589836:MPX589846 MZT589836:MZT589846 NJP589836:NJP589846 NTL589836:NTL589846 ODH589836:ODH589846 OND589836:OND589846 OWZ589836:OWZ589846 PGV589836:PGV589846 PQR589836:PQR589846 QAN589836:QAN589846 QKJ589836:QKJ589846 QUF589836:QUF589846 REB589836:REB589846 RNX589836:RNX589846 RXT589836:RXT589846 SHP589836:SHP589846 SRL589836:SRL589846 TBH589836:TBH589846 TLD589836:TLD589846 TUZ589836:TUZ589846 UEV589836:UEV589846 UOR589836:UOR589846 UYN589836:UYN589846 VIJ589836:VIJ589846 VSF589836:VSF589846 WCB589836:WCB589846 WLX589836:WLX589846 WVT589836:WVT589846 M655372:M655382 JH655372:JH655382 TD655372:TD655382 ACZ655372:ACZ655382 AMV655372:AMV655382 AWR655372:AWR655382 BGN655372:BGN655382 BQJ655372:BQJ655382 CAF655372:CAF655382 CKB655372:CKB655382 CTX655372:CTX655382 DDT655372:DDT655382 DNP655372:DNP655382 DXL655372:DXL655382 EHH655372:EHH655382 ERD655372:ERD655382 FAZ655372:FAZ655382 FKV655372:FKV655382 FUR655372:FUR655382 GEN655372:GEN655382 GOJ655372:GOJ655382 GYF655372:GYF655382 HIB655372:HIB655382 HRX655372:HRX655382 IBT655372:IBT655382 ILP655372:ILP655382 IVL655372:IVL655382 JFH655372:JFH655382 JPD655372:JPD655382 JYZ655372:JYZ655382 KIV655372:KIV655382 KSR655372:KSR655382 LCN655372:LCN655382 LMJ655372:LMJ655382 LWF655372:LWF655382 MGB655372:MGB655382 MPX655372:MPX655382 MZT655372:MZT655382 NJP655372:NJP655382 NTL655372:NTL655382 ODH655372:ODH655382 OND655372:OND655382 OWZ655372:OWZ655382 PGV655372:PGV655382 PQR655372:PQR655382 QAN655372:QAN655382 QKJ655372:QKJ655382 QUF655372:QUF655382 REB655372:REB655382 RNX655372:RNX655382 RXT655372:RXT655382 SHP655372:SHP655382 SRL655372:SRL655382 TBH655372:TBH655382 TLD655372:TLD655382 TUZ655372:TUZ655382 UEV655372:UEV655382 UOR655372:UOR655382 UYN655372:UYN655382 VIJ655372:VIJ655382 VSF655372:VSF655382 WCB655372:WCB655382 WLX655372:WLX655382 WVT655372:WVT655382 M720908:M720918 JH720908:JH720918 TD720908:TD720918 ACZ720908:ACZ720918 AMV720908:AMV720918 AWR720908:AWR720918 BGN720908:BGN720918 BQJ720908:BQJ720918 CAF720908:CAF720918 CKB720908:CKB720918 CTX720908:CTX720918 DDT720908:DDT720918 DNP720908:DNP720918 DXL720908:DXL720918 EHH720908:EHH720918 ERD720908:ERD720918 FAZ720908:FAZ720918 FKV720908:FKV720918 FUR720908:FUR720918 GEN720908:GEN720918 GOJ720908:GOJ720918 GYF720908:GYF720918 HIB720908:HIB720918 HRX720908:HRX720918 IBT720908:IBT720918 ILP720908:ILP720918 IVL720908:IVL720918 JFH720908:JFH720918 JPD720908:JPD720918 JYZ720908:JYZ720918 KIV720908:KIV720918 KSR720908:KSR720918 LCN720908:LCN720918 LMJ720908:LMJ720918 LWF720908:LWF720918 MGB720908:MGB720918 MPX720908:MPX720918 MZT720908:MZT720918 NJP720908:NJP720918 NTL720908:NTL720918 ODH720908:ODH720918 OND720908:OND720918 OWZ720908:OWZ720918 PGV720908:PGV720918 PQR720908:PQR720918 QAN720908:QAN720918 QKJ720908:QKJ720918 QUF720908:QUF720918 REB720908:REB720918 RNX720908:RNX720918 RXT720908:RXT720918 SHP720908:SHP720918 SRL720908:SRL720918 TBH720908:TBH720918 TLD720908:TLD720918 TUZ720908:TUZ720918 UEV720908:UEV720918 UOR720908:UOR720918 UYN720908:UYN720918 VIJ720908:VIJ720918 VSF720908:VSF720918 WCB720908:WCB720918 WLX720908:WLX720918 WVT720908:WVT720918 M786444:M786454 JH786444:JH786454 TD786444:TD786454 ACZ786444:ACZ786454 AMV786444:AMV786454 AWR786444:AWR786454 BGN786444:BGN786454 BQJ786444:BQJ786454 CAF786444:CAF786454 CKB786444:CKB786454 CTX786444:CTX786454 DDT786444:DDT786454 DNP786444:DNP786454 DXL786444:DXL786454 EHH786444:EHH786454 ERD786444:ERD786454 FAZ786444:FAZ786454 FKV786444:FKV786454 FUR786444:FUR786454 GEN786444:GEN786454 GOJ786444:GOJ786454 GYF786444:GYF786454 HIB786444:HIB786454 HRX786444:HRX786454 IBT786444:IBT786454 ILP786444:ILP786454 IVL786444:IVL786454 JFH786444:JFH786454 JPD786444:JPD786454 JYZ786444:JYZ786454 KIV786444:KIV786454 KSR786444:KSR786454 LCN786444:LCN786454 LMJ786444:LMJ786454 LWF786444:LWF786454 MGB786444:MGB786454 MPX786444:MPX786454 MZT786444:MZT786454 NJP786444:NJP786454 NTL786444:NTL786454 ODH786444:ODH786454 OND786444:OND786454 OWZ786444:OWZ786454 PGV786444:PGV786454 PQR786444:PQR786454 QAN786444:QAN786454 QKJ786444:QKJ786454 QUF786444:QUF786454 REB786444:REB786454 RNX786444:RNX786454 RXT786444:RXT786454 SHP786444:SHP786454 SRL786444:SRL786454 TBH786444:TBH786454 TLD786444:TLD786454 TUZ786444:TUZ786454 UEV786444:UEV786454 UOR786444:UOR786454 UYN786444:UYN786454 VIJ786444:VIJ786454 VSF786444:VSF786454 WCB786444:WCB786454 WLX786444:WLX786454 WVT786444:WVT786454 M851980:M851990 JH851980:JH851990 TD851980:TD851990 ACZ851980:ACZ851990 AMV851980:AMV851990 AWR851980:AWR851990 BGN851980:BGN851990 BQJ851980:BQJ851990 CAF851980:CAF851990 CKB851980:CKB851990 CTX851980:CTX851990 DDT851980:DDT851990 DNP851980:DNP851990 DXL851980:DXL851990 EHH851980:EHH851990 ERD851980:ERD851990 FAZ851980:FAZ851990 FKV851980:FKV851990 FUR851980:FUR851990 GEN851980:GEN851990 GOJ851980:GOJ851990 GYF851980:GYF851990 HIB851980:HIB851990 HRX851980:HRX851990 IBT851980:IBT851990 ILP851980:ILP851990 IVL851980:IVL851990 JFH851980:JFH851990 JPD851980:JPD851990 JYZ851980:JYZ851990 KIV851980:KIV851990 KSR851980:KSR851990 LCN851980:LCN851990 LMJ851980:LMJ851990 LWF851980:LWF851990 MGB851980:MGB851990 MPX851980:MPX851990 MZT851980:MZT851990 NJP851980:NJP851990 NTL851980:NTL851990 ODH851980:ODH851990 OND851980:OND851990 OWZ851980:OWZ851990 PGV851980:PGV851990 PQR851980:PQR851990 QAN851980:QAN851990 QKJ851980:QKJ851990 QUF851980:QUF851990 REB851980:REB851990 RNX851980:RNX851990 RXT851980:RXT851990 SHP851980:SHP851990 SRL851980:SRL851990 TBH851980:TBH851990 TLD851980:TLD851990 TUZ851980:TUZ851990 UEV851980:UEV851990 UOR851980:UOR851990 UYN851980:UYN851990 VIJ851980:VIJ851990 VSF851980:VSF851990 WCB851980:WCB851990 WLX851980:WLX851990 WVT851980:WVT851990 M917516:M917526 JH917516:JH917526 TD917516:TD917526 ACZ917516:ACZ917526 AMV917516:AMV917526 AWR917516:AWR917526 BGN917516:BGN917526 BQJ917516:BQJ917526 CAF917516:CAF917526 CKB917516:CKB917526 CTX917516:CTX917526 DDT917516:DDT917526 DNP917516:DNP917526 DXL917516:DXL917526 EHH917516:EHH917526 ERD917516:ERD917526 FAZ917516:FAZ917526 FKV917516:FKV917526 FUR917516:FUR917526 GEN917516:GEN917526 GOJ917516:GOJ917526 GYF917516:GYF917526 HIB917516:HIB917526 HRX917516:HRX917526 IBT917516:IBT917526 ILP917516:ILP917526 IVL917516:IVL917526 JFH917516:JFH917526 JPD917516:JPD917526 JYZ917516:JYZ917526 KIV917516:KIV917526 KSR917516:KSR917526 LCN917516:LCN917526 LMJ917516:LMJ917526 LWF917516:LWF917526 MGB917516:MGB917526 MPX917516:MPX917526 MZT917516:MZT917526 NJP917516:NJP917526 NTL917516:NTL917526 ODH917516:ODH917526 OND917516:OND917526 OWZ917516:OWZ917526 PGV917516:PGV917526 PQR917516:PQR917526 QAN917516:QAN917526 QKJ917516:QKJ917526 QUF917516:QUF917526 REB917516:REB917526 RNX917516:RNX917526 RXT917516:RXT917526 SHP917516:SHP917526 SRL917516:SRL917526 TBH917516:TBH917526 TLD917516:TLD917526 TUZ917516:TUZ917526 UEV917516:UEV917526 UOR917516:UOR917526 UYN917516:UYN917526 VIJ917516:VIJ917526 VSF917516:VSF917526 WCB917516:WCB917526 WLX917516:WLX917526 WVT917516:WVT917526 M983052:M983062 JH983052:JH983062 TD983052:TD983062 ACZ983052:ACZ983062 AMV983052:AMV983062 AWR983052:AWR983062 BGN983052:BGN983062 BQJ983052:BQJ983062 CAF983052:CAF983062 CKB983052:CKB983062 CTX983052:CTX983062 DDT983052:DDT983062 DNP983052:DNP983062 DXL983052:DXL983062 EHH983052:EHH983062 ERD983052:ERD983062 FAZ983052:FAZ983062 FKV983052:FKV983062 FUR983052:FUR983062 GEN983052:GEN983062 GOJ983052:GOJ983062 GYF983052:GYF983062 HIB983052:HIB983062 HRX983052:HRX983062 IBT983052:IBT983062 ILP983052:ILP983062 IVL983052:IVL983062 JFH983052:JFH983062 JPD983052:JPD983062 JYZ983052:JYZ983062 KIV983052:KIV983062 KSR983052:KSR983062 LCN983052:LCN983062 LMJ983052:LMJ983062 LWF983052:LWF983062 MGB983052:MGB983062 MPX983052:MPX983062 MZT983052:MZT983062 NJP983052:NJP983062 NTL983052:NTL983062 ODH983052:ODH983062 OND983052:OND983062 OWZ983052:OWZ983062 PGV983052:PGV983062 PQR983052:PQR983062 QAN983052:QAN983062 QKJ983052:QKJ983062 QUF983052:QUF983062 REB983052:REB983062 RNX983052:RNX983062 RXT983052:RXT983062 SHP983052:SHP983062 SRL983052:SRL983062 TBH983052:TBH983062 TLD983052:TLD983062 TUZ983052:TUZ983062 UEV983052:UEV983062 UOR983052:UOR983062 UYN983052:UYN983062 VIJ983052:VIJ983062 VSF983052:VSF983062 WCB983052:WCB983062 WLX983052:WLX983062 WVT13:WVT19 WLX13:WLX19 WCB13:WCB19 VSF13:VSF19 VIJ13:VIJ19 UYN13:UYN19 UOR13:UOR19 UEV13:UEV19 TUZ13:TUZ19 TLD13:TLD19 TBH13:TBH19 SRL13:SRL19 SHP13:SHP19 RXT13:RXT19 RNX13:RNX19 REB13:REB19 QUF13:QUF19 QKJ13:QKJ19 QAN13:QAN19 PQR13:PQR19 PGV13:PGV19 OWZ13:OWZ19 OND13:OND19 ODH13:ODH19 NTL13:NTL19 NJP13:NJP19 MZT13:MZT19 MPX13:MPX19 MGB13:MGB19 LWF13:LWF19 LMJ13:LMJ19 LCN13:LCN19 KSR13:KSR19 KIV13:KIV19 JYZ13:JYZ19 JPD13:JPD19 JFH13:JFH19 IVL13:IVL19 ILP13:ILP19 IBT13:IBT19 HRX13:HRX19 HIB13:HIB19 GYF13:GYF19 GOJ13:GOJ19 GEN13:GEN19 FUR13:FUR19 FKV13:FKV19 FAZ13:FAZ19 ERD13:ERD19 EHH13:EHH19 DXL13:DXL19 DNP13:DNP19 DDT13:DDT19 CTX13:CTX19 CKB13:CKB19 CAF13:CAF19 BQJ13:BQJ19 BGN13:BGN19 AWR13:AWR19 AMV13:AMV19 ACZ13:ACZ19 TD13:TD19 JH13:JH19 JH21:JH22 JH9:JH11 TD9:TD11 ACZ9:ACZ11 AMV9:AMV11 AWR9:AWR11 BGN9:BGN11 BQJ9:BQJ11 CAF9:CAF11 CKB9:CKB11 CTX9:CTX11 DDT9:DDT11 DNP9:DNP11 DXL9:DXL11 EHH9:EHH11 ERD9:ERD11 FAZ9:FAZ11 FKV9:FKV11 FUR9:FUR11 GEN9:GEN11 GOJ9:GOJ11 GYF9:GYF11 HIB9:HIB11 HRX9:HRX11 IBT9:IBT11 ILP9:ILP11 IVL9:IVL11 JFH9:JFH11 JPD9:JPD11 JYZ9:JYZ11 KIV9:KIV11 KSR9:KSR11 LCN9:LCN11 LMJ9:LMJ11 LWF9:LWF11 MGB9:MGB11 MPX9:MPX11 MZT9:MZT11 NJP9:NJP11 NTL9:NTL11 ODH9:ODH11 OND9:OND11 OWZ9:OWZ11 PGV9:PGV11 PQR9:PQR11 QAN9:QAN11 QKJ9:QKJ11 QUF9:QUF11 REB9:REB11 RNX9:RNX11 RXT9:RXT11 SHP9:SHP11 SRL9:SRL11 TBH9:TBH11 TLD9:TLD11 TUZ9:TUZ11 UEV9:UEV11 UOR9:UOR11 UYN9:UYN11 VIJ9:VIJ11 VSF9:VSF11 WCB9:WCB11 WLX9:WLX11 WVT9:WVT11 M9:M11 M13:M19" xr:uid="{00000000-0002-0000-0800-000002000000}">
      <formula1>"4,3,2,1"</formula1>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7" stopIfTrue="1" operator="containsText" text="ALTO" id="{8684A01C-B8B0-4954-8608-E92F6922ED50}">
            <xm:f>NOT(ISERROR(SEARCH("ALTO",'SERVICIOS GENERALES'!O19)))</xm:f>
            <x14:dxf>
              <fill>
                <patternFill>
                  <bgColor rgb="FFFF0000"/>
                </patternFill>
              </fill>
            </x14:dxf>
          </x14:cfRule>
          <x14:cfRule type="containsText" priority="8" stopIfTrue="1" operator="containsText" text="MEDIO" id="{1D293584-8B4F-40E6-AA8B-1BB456A41453}">
            <xm:f>NOT(ISERROR(SEARCH("MEDIO",'SERVICIOS GENERALES'!O19)))</xm:f>
            <x14:dxf>
              <fill>
                <patternFill>
                  <bgColor rgb="FFFFFF00"/>
                </patternFill>
              </fill>
            </x14:dxf>
          </x14:cfRule>
          <x14:cfRule type="containsText" priority="9" stopIfTrue="1" operator="containsText" text="BAJO" id="{C81C4078-7D78-44FC-BEC9-F496424A96FD}">
            <xm:f>NOT(ISERROR(SEARCH("BAJO",'SERVICIOS GENERALES'!O19)))</xm:f>
            <x14:dxf>
              <fill>
                <patternFill>
                  <bgColor theme="6"/>
                </patternFill>
              </fill>
            </x14:dxf>
          </x14:cfRule>
          <xm:sqref>O20</xm:sqref>
        </x14:conditionalFormatting>
        <x14:conditionalFormatting xmlns:xm="http://schemas.microsoft.com/office/excel/2006/main">
          <x14:cfRule type="notContainsText" priority="12" stopIfTrue="1" operator="notContains" text="CONTROL" id="{842045DF-6072-4025-A982-11F4BDFAD7DD}">
            <xm:f>ISERROR(SEARCH("CONTROL",'SERVICIOS GENERALES'!S19))</xm:f>
            <x14:dxf>
              <fill>
                <patternFill>
                  <bgColor theme="6" tint="-0.24994659260841701"/>
                </patternFill>
              </fill>
            </x14:dxf>
          </x14:cfRule>
          <x14:cfRule type="containsText" priority="11" stopIfTrue="1" operator="containsText" text="CONTROL" id="{D21BFB20-671F-4BA1-91FF-46F05455A87C}">
            <xm:f>NOT(ISERROR(SEARCH("CONTROL",'SERVICIOS GENERALES'!S19)))</xm:f>
            <x14:dxf>
              <fill>
                <patternFill>
                  <bgColor rgb="FFFFFF00"/>
                </patternFill>
              </fill>
            </x14:dxf>
          </x14:cfRule>
          <x14:cfRule type="containsText" priority="10" stopIfTrue="1" operator="containsText" text="NO ACEPTABLE" id="{3A0F0C71-6904-47AC-BB62-26718F9D61E4}">
            <xm:f>NOT(ISERROR(SEARCH("NO ACEPTABLE",'SERVICIOS GENERALES'!S19)))</xm:f>
            <x14:dxf>
              <fill>
                <patternFill>
                  <bgColor rgb="FFFF0000"/>
                </patternFill>
              </fill>
            </x14:dxf>
          </x14:cfRule>
          <xm:sqref>S20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CARGOS</vt:lpstr>
      <vt:lpstr>DIRECTOR IMCTT</vt:lpstr>
      <vt:lpstr>SUBDIRECTORES</vt:lpstr>
      <vt:lpstr> ADMINISTRATIVOS</vt:lpstr>
      <vt:lpstr>ALMACENISTA</vt:lpstr>
      <vt:lpstr>PROCESO DE CERAMICA</vt:lpstr>
      <vt:lpstr>RECEPCIONISTAS</vt:lpstr>
      <vt:lpstr>SERVICIOS GENERALES</vt:lpstr>
      <vt:lpstr>PRENSA Y COMUNICACIONES</vt:lpstr>
      <vt:lpstr>DOCENTES</vt:lpstr>
      <vt:lpstr>CONDUCTOR</vt:lpstr>
      <vt:lpstr>MANTENIMIENTO</vt:lpstr>
      <vt:lpstr>' ADMINISTRATIVOS'!ACEPTABILIDAD</vt:lpstr>
      <vt:lpstr>RECEPCIONISTAS!ACEPTABILIDAD</vt:lpstr>
      <vt:lpstr>' ADMINISTRATIVOS'!Área_de_impresión</vt:lpstr>
      <vt:lpstr>ALMACENISTA!Área_de_impresión</vt:lpstr>
      <vt:lpstr>CARGOS!Área_de_impresión</vt:lpstr>
      <vt:lpstr>'DIRECTOR IMCTT'!Área_de_impresión</vt:lpstr>
      <vt:lpstr>DOCENTES!Área_de_impresión</vt:lpstr>
      <vt:lpstr>'PRENSA Y COMUNICACIONES'!Área_de_impresión</vt:lpstr>
      <vt:lpstr>RECEPCIONISTAS!Área_de_impresión</vt:lpstr>
      <vt:lpstr>SUBDIRECTORES!Área_de_impresión</vt:lpstr>
      <vt:lpstr>' ADMINISTRATIVOS'!NIVEL</vt:lpstr>
      <vt:lpstr>RECEPCIONISTAS!NIVEL</vt:lpstr>
      <vt:lpstr>' ADMINISTRATIVOS'!VALORACION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ASESOR EXTERNO SST</dc:creator>
  <cp:lastModifiedBy>Karen Juliana Bernal Lozano</cp:lastModifiedBy>
  <cp:lastPrinted>2021-03-05T17:43:02Z</cp:lastPrinted>
  <dcterms:created xsi:type="dcterms:W3CDTF">2021-03-04T16:58:04Z</dcterms:created>
  <dcterms:modified xsi:type="dcterms:W3CDTF">2025-03-25T19:26:38Z</dcterms:modified>
</cp:coreProperties>
</file>